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315" activeTab="1"/>
  </bookViews>
  <sheets>
    <sheet name="Приложение №4" sheetId="1" r:id="rId1"/>
    <sheet name="Приложение №5" sheetId="2" r:id="rId2"/>
    <sheet name="Приложение №6" sheetId="3" r:id="rId3"/>
  </sheets>
  <definedNames>
    <definedName name="kred">#REF!</definedName>
    <definedName name="proc">#REF!</definedName>
    <definedName name="_xlnm.Print_Titles" localSheetId="0">'Приложение №4'!$10:$13</definedName>
  </definedNames>
  <calcPr fullCalcOnLoad="1"/>
</workbook>
</file>

<file path=xl/sharedStrings.xml><?xml version="1.0" encoding="utf-8"?>
<sst xmlns="http://schemas.openxmlformats.org/spreadsheetml/2006/main" count="141" uniqueCount="87">
  <si>
    <t>Приложение № 4</t>
  </si>
  <si>
    <t>Сведения</t>
  </si>
  <si>
    <t>2000 год</t>
  </si>
  <si>
    <t>2001 год</t>
  </si>
  <si>
    <t>2003 год</t>
  </si>
  <si>
    <t>ОВД г.Радужный</t>
  </si>
  <si>
    <t xml:space="preserve">Итого </t>
  </si>
  <si>
    <t>Итого</t>
  </si>
  <si>
    <t>Всего</t>
  </si>
  <si>
    <t>(тыс.руб.)</t>
  </si>
  <si>
    <t>№, дата договора</t>
  </si>
  <si>
    <t>Остаток на</t>
  </si>
  <si>
    <t>Получено с начала года</t>
  </si>
  <si>
    <t>Погашено с начала года</t>
  </si>
  <si>
    <t>бюджетные ссуды</t>
  </si>
  <si>
    <t>бюджетные кредиты</t>
  </si>
  <si>
    <t>кредиты банков</t>
  </si>
  <si>
    <t>прочие заимствования</t>
  </si>
  <si>
    <t>проценты</t>
  </si>
  <si>
    <t>начислено процентов</t>
  </si>
  <si>
    <t>по бюджетным кредитам</t>
  </si>
  <si>
    <t>по кредитам банков</t>
  </si>
  <si>
    <t>№ 2/03-03 от 28.04.03</t>
  </si>
  <si>
    <t>Заемщик</t>
  </si>
  <si>
    <t xml:space="preserve">Остаток на </t>
  </si>
  <si>
    <t>Выдано с начала года</t>
  </si>
  <si>
    <t>основной долг</t>
  </si>
  <si>
    <t>Муниципальным образованием  (основной долг)</t>
  </si>
  <si>
    <t xml:space="preserve">%, уплаченные МО за Заемщика  </t>
  </si>
  <si>
    <t>Заемщиком (основной долг)</t>
  </si>
  <si>
    <t>Приложение № 5</t>
  </si>
  <si>
    <t>Приложение № 6</t>
  </si>
  <si>
    <t>ООО "РСК"</t>
  </si>
  <si>
    <t>22.11.03-22.11.07</t>
  </si>
  <si>
    <t>17.04.03-31.12.05</t>
  </si>
  <si>
    <t>28.05.03-31.12.05</t>
  </si>
  <si>
    <t>21.06.03-31.12.05</t>
  </si>
  <si>
    <t>08.07.03-31.12.05</t>
  </si>
  <si>
    <t>25.07.03-31.12.05</t>
  </si>
  <si>
    <t>№</t>
  </si>
  <si>
    <t>п/п</t>
  </si>
  <si>
    <t>договора</t>
  </si>
  <si>
    <t>Наименование</t>
  </si>
  <si>
    <t>предприятия</t>
  </si>
  <si>
    <t>Период</t>
  </si>
  <si>
    <t>кредитования</t>
  </si>
  <si>
    <t>кредита на</t>
  </si>
  <si>
    <t>Задолженность</t>
  </si>
  <si>
    <t>Выдано</t>
  </si>
  <si>
    <t>кредита за</t>
  </si>
  <si>
    <t>Погашено</t>
  </si>
  <si>
    <t>ОАО "Хлебозавод"</t>
  </si>
  <si>
    <t>КУМИ (население)</t>
  </si>
  <si>
    <t>19.02.01-31.12.04</t>
  </si>
  <si>
    <t>14.06.01-31.12.04</t>
  </si>
  <si>
    <t>2004 год</t>
  </si>
  <si>
    <t>27.01.04-31.12.05</t>
  </si>
  <si>
    <t>04.03.04-31.12.05</t>
  </si>
  <si>
    <t xml:space="preserve"> 01.01.2005</t>
  </si>
  <si>
    <t>1 кв. 2005</t>
  </si>
  <si>
    <t>01.04.2005</t>
  </si>
  <si>
    <t>на 01.04.2005</t>
  </si>
  <si>
    <t>ИП Д.Б.Ахвледиани</t>
  </si>
  <si>
    <t>27.12.00-26.09.07</t>
  </si>
  <si>
    <t>26.04.04-29.03.05</t>
  </si>
  <si>
    <t>05.05.04-05.05.05</t>
  </si>
  <si>
    <t>02.06.04-31.05.05</t>
  </si>
  <si>
    <t>17.06.04-16.06.06</t>
  </si>
  <si>
    <t>12.07.04-11.07.06</t>
  </si>
  <si>
    <t>20.08.04-30.12.05</t>
  </si>
  <si>
    <t>05.10.04-30.12.05</t>
  </si>
  <si>
    <t>15.12.04-13.12.06</t>
  </si>
  <si>
    <t>01</t>
  </si>
  <si>
    <t>02</t>
  </si>
  <si>
    <t>2005 год</t>
  </si>
  <si>
    <t>21.01.05-28.12.06</t>
  </si>
  <si>
    <t>02.03.05-28.02.07</t>
  </si>
  <si>
    <t>о задолженности предприятий по кредитам и займам за 2005 год, выданным из городского бюджета</t>
  </si>
  <si>
    <t>№ 67 от 24.01.2005</t>
  </si>
  <si>
    <t>ООО "Ананд-Радужный"</t>
  </si>
  <si>
    <t>№ 428 от 09.12.04</t>
  </si>
  <si>
    <t>№ 1/03-05 от 10.02.05</t>
  </si>
  <si>
    <r>
      <t xml:space="preserve">Отчет по гарантиям муниципального образования город Радужный по состоянию на </t>
    </r>
    <r>
      <rPr>
        <b/>
        <sz val="13"/>
        <color indexed="10"/>
        <rFont val="Times New Roman"/>
        <family val="1"/>
      </rPr>
      <t>01.04.2005</t>
    </r>
  </si>
  <si>
    <r>
      <t xml:space="preserve">Отчет по долговым обязательствам муниципального образования город Радужный по состоянию на </t>
    </r>
    <r>
      <rPr>
        <b/>
        <sz val="11"/>
        <color indexed="10"/>
        <rFont val="Times New Roman"/>
        <family val="1"/>
      </rPr>
      <t>01.04.2005</t>
    </r>
  </si>
  <si>
    <t>к решению Думы города</t>
  </si>
  <si>
    <t>от 30.06.2005 №18</t>
  </si>
  <si>
    <t>от 30.06.2005 № 18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</si>
</sst>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_ ;\-#,##0\ "/>
    <numFmt numFmtId="174" formatCode="d\ mmm\ yy"/>
    <numFmt numFmtId="175" formatCode="d\ mmmm\,\ yyyy"/>
    <numFmt numFmtId="176" formatCode="d/m"/>
    <numFmt numFmtId="177" formatCode="d\ mmm"/>
    <numFmt numFmtId="178" formatCode="d/m/yy"/>
    <numFmt numFmtId="179" formatCode="#,##0.0"/>
    <numFmt numFmtId="180" formatCode="_-* #,##0.0&quot;р.&quot;_-;\-* #,##0.0&quot;р.&quot;_-;_-* &quot;-&quot;&quot;р.&quot;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%"/>
    <numFmt numFmtId="185" formatCode="_-* #,##0.000_р_._-;\-* #,##0.000_р_._-;_-* &quot;-&quot;???_р_._-;_-@_-"/>
    <numFmt numFmtId="186" formatCode="_-* #,##0.00000_р_._-;\-* #,##0.00000_р_._-;_-* &quot;-&quot;?????_р_._-;_-@_-"/>
    <numFmt numFmtId="187" formatCode="_-* #,##0.00000000_р_._-;\-* #,##0.00000000_р_._-;_-* &quot;-&quot;????????_р_._-;_-@_-"/>
    <numFmt numFmtId="188" formatCode="_-* #,##0.0000000_р_._-;\-* #,##0.0000000_р_._-;_-* &quot;-&quot;???????_р_._-;_-@_-"/>
    <numFmt numFmtId="189" formatCode="_-* #,##0.0000_р_._-;\-* #,##0.0000_р_._-;_-* &quot;-&quot;????_р_._-;_-@_-"/>
    <numFmt numFmtId="190" formatCode="#,##0_р_.;[Red]#,##0_р_."/>
    <numFmt numFmtId="191" formatCode="0_ ;\-0\ "/>
  </numFmts>
  <fonts count="1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2"/>
    </font>
    <font>
      <sz val="6"/>
      <name val="Arial Cyr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sz val="13"/>
      <color indexed="12"/>
      <name val="Times New Roman"/>
      <family val="1"/>
    </font>
    <font>
      <b/>
      <sz val="13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right"/>
    </xf>
    <xf numFmtId="41" fontId="10" fillId="2" borderId="2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/>
    </xf>
    <xf numFmtId="3" fontId="10" fillId="0" borderId="5" xfId="0" applyNumberFormat="1" applyFont="1" applyBorder="1" applyAlignment="1">
      <alignment horizontal="right"/>
    </xf>
    <xf numFmtId="41" fontId="10" fillId="0" borderId="5" xfId="0" applyNumberFormat="1" applyFont="1" applyBorder="1" applyAlignment="1">
      <alignment/>
    </xf>
    <xf numFmtId="41" fontId="10" fillId="0" borderId="5" xfId="0" applyNumberFormat="1" applyFont="1" applyFill="1" applyBorder="1" applyAlignment="1">
      <alignment horizontal="right"/>
    </xf>
    <xf numFmtId="41" fontId="10" fillId="0" borderId="5" xfId="0" applyNumberFormat="1" applyFont="1" applyFill="1" applyBorder="1" applyAlignment="1">
      <alignment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/>
    </xf>
    <xf numFmtId="3" fontId="10" fillId="0" borderId="2" xfId="0" applyNumberFormat="1" applyFont="1" applyBorder="1" applyAlignment="1">
      <alignment horizontal="right"/>
    </xf>
    <xf numFmtId="41" fontId="10" fillId="0" borderId="2" xfId="0" applyNumberFormat="1" applyFont="1" applyBorder="1" applyAlignment="1">
      <alignment/>
    </xf>
    <xf numFmtId="41" fontId="10" fillId="0" borderId="2" xfId="0" applyNumberFormat="1" applyFont="1" applyFill="1" applyBorder="1" applyAlignment="1">
      <alignment horizontal="right"/>
    </xf>
    <xf numFmtId="41" fontId="10" fillId="0" borderId="2" xfId="0" applyNumberFormat="1" applyFont="1" applyFill="1" applyBorder="1" applyAlignment="1">
      <alignment/>
    </xf>
    <xf numFmtId="3" fontId="10" fillId="2" borderId="2" xfId="0" applyNumberFormat="1" applyFont="1" applyFill="1" applyBorder="1" applyAlignment="1">
      <alignment horizontal="right"/>
    </xf>
    <xf numFmtId="41" fontId="10" fillId="2" borderId="2" xfId="0" applyNumberFormat="1" applyFont="1" applyFill="1" applyBorder="1" applyAlignment="1">
      <alignment/>
    </xf>
    <xf numFmtId="41" fontId="10" fillId="2" borderId="2" xfId="0" applyNumberFormat="1" applyFont="1" applyFill="1" applyBorder="1" applyAlignment="1">
      <alignment horizontal="right"/>
    </xf>
    <xf numFmtId="0" fontId="10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/>
    </xf>
    <xf numFmtId="3" fontId="10" fillId="0" borderId="6" xfId="0" applyNumberFormat="1" applyFont="1" applyBorder="1" applyAlignment="1">
      <alignment horizontal="right"/>
    </xf>
    <xf numFmtId="41" fontId="10" fillId="0" borderId="6" xfId="0" applyNumberFormat="1" applyFont="1" applyBorder="1" applyAlignment="1">
      <alignment/>
    </xf>
    <xf numFmtId="41" fontId="10" fillId="0" borderId="6" xfId="0" applyNumberFormat="1" applyFont="1" applyFill="1" applyBorder="1" applyAlignment="1">
      <alignment horizontal="right"/>
    </xf>
    <xf numFmtId="41" fontId="10" fillId="0" borderId="6" xfId="0" applyNumberFormat="1" applyFont="1" applyFill="1" applyBorder="1" applyAlignment="1">
      <alignment/>
    </xf>
    <xf numFmtId="0" fontId="11" fillId="0" borderId="2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3" fontId="10" fillId="2" borderId="2" xfId="0" applyNumberFormat="1" applyFont="1" applyFill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3" fontId="10" fillId="0" borderId="7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41" fontId="11" fillId="0" borderId="7" xfId="0" applyNumberFormat="1" applyFont="1" applyFill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textRotation="90"/>
    </xf>
    <xf numFmtId="0" fontId="6" fillId="0" borderId="11" xfId="0" applyFont="1" applyBorder="1" applyAlignment="1">
      <alignment horizontal="center" textRotation="90" wrapText="1" shrinkToFi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9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 textRotation="90"/>
    </xf>
    <xf numFmtId="0" fontId="10" fillId="0" borderId="11" xfId="0" applyFont="1" applyBorder="1" applyAlignment="1">
      <alignment horizontal="center" textRotation="90"/>
    </xf>
    <xf numFmtId="0" fontId="10" fillId="0" borderId="18" xfId="0" applyFont="1" applyBorder="1" applyAlignment="1">
      <alignment horizontal="center" textRotation="90" wrapText="1" shrinkToFit="1"/>
    </xf>
    <xf numFmtId="0" fontId="10" fillId="0" borderId="19" xfId="0" applyFont="1" applyBorder="1" applyAlignment="1">
      <alignment horizontal="center" textRotation="90" wrapText="1" shrinkToFit="1"/>
    </xf>
    <xf numFmtId="0" fontId="10" fillId="0" borderId="11" xfId="0" applyFont="1" applyBorder="1" applyAlignment="1">
      <alignment horizontal="center" textRotation="90" wrapText="1" shrinkToFi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91" fontId="10" fillId="0" borderId="20" xfId="0" applyNumberFormat="1" applyFont="1" applyBorder="1" applyAlignment="1">
      <alignment horizontal="center"/>
    </xf>
    <xf numFmtId="191" fontId="13" fillId="0" borderId="21" xfId="0" applyNumberFormat="1" applyFont="1" applyBorder="1" applyAlignment="1">
      <alignment horizontal="center"/>
    </xf>
    <xf numFmtId="191" fontId="10" fillId="0" borderId="9" xfId="0" applyNumberFormat="1" applyFont="1" applyBorder="1" applyAlignment="1">
      <alignment horizontal="center"/>
    </xf>
    <xf numFmtId="191" fontId="13" fillId="0" borderId="20" xfId="0" applyNumberFormat="1" applyFont="1" applyBorder="1" applyAlignment="1">
      <alignment/>
    </xf>
    <xf numFmtId="191" fontId="13" fillId="0" borderId="2" xfId="0" applyNumberFormat="1" applyFont="1" applyBorder="1" applyAlignment="1">
      <alignment/>
    </xf>
    <xf numFmtId="191" fontId="10" fillId="0" borderId="21" xfId="0" applyNumberFormat="1" applyFont="1" applyBorder="1" applyAlignment="1">
      <alignment horizontal="center"/>
    </xf>
    <xf numFmtId="191" fontId="13" fillId="0" borderId="20" xfId="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left" wrapText="1" shrinkToFit="1"/>
    </xf>
    <xf numFmtId="173" fontId="10" fillId="0" borderId="22" xfId="0" applyNumberFormat="1" applyFont="1" applyBorder="1" applyAlignment="1">
      <alignment/>
    </xf>
    <xf numFmtId="173" fontId="13" fillId="0" borderId="23" xfId="0" applyNumberFormat="1" applyFont="1" applyBorder="1" applyAlignment="1">
      <alignment/>
    </xf>
    <xf numFmtId="173" fontId="10" fillId="0" borderId="16" xfId="0" applyNumberFormat="1" applyFont="1" applyBorder="1" applyAlignment="1">
      <alignment/>
    </xf>
    <xf numFmtId="173" fontId="13" fillId="0" borderId="22" xfId="0" applyNumberFormat="1" applyFont="1" applyBorder="1" applyAlignment="1">
      <alignment/>
    </xf>
    <xf numFmtId="173" fontId="13" fillId="0" borderId="6" xfId="0" applyNumberFormat="1" applyFont="1" applyBorder="1" applyAlignment="1">
      <alignment/>
    </xf>
    <xf numFmtId="173" fontId="10" fillId="0" borderId="23" xfId="0" applyNumberFormat="1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horizontal="left"/>
    </xf>
    <xf numFmtId="173" fontId="10" fillId="0" borderId="20" xfId="0" applyNumberFormat="1" applyFont="1" applyBorder="1" applyAlignment="1">
      <alignment/>
    </xf>
    <xf numFmtId="173" fontId="13" fillId="0" borderId="21" xfId="0" applyNumberFormat="1" applyFont="1" applyBorder="1" applyAlignment="1">
      <alignment/>
    </xf>
    <xf numFmtId="173" fontId="10" fillId="0" borderId="9" xfId="0" applyNumberFormat="1" applyFont="1" applyBorder="1" applyAlignment="1">
      <alignment/>
    </xf>
    <xf numFmtId="173" fontId="13" fillId="0" borderId="20" xfId="0" applyNumberFormat="1" applyFont="1" applyBorder="1" applyAlignment="1">
      <alignment/>
    </xf>
    <xf numFmtId="173" fontId="13" fillId="0" borderId="2" xfId="0" applyNumberFormat="1" applyFont="1" applyBorder="1" applyAlignment="1">
      <alignment/>
    </xf>
    <xf numFmtId="173" fontId="10" fillId="0" borderId="21" xfId="0" applyNumberFormat="1" applyFont="1" applyBorder="1" applyAlignment="1">
      <alignment/>
    </xf>
    <xf numFmtId="0" fontId="11" fillId="0" borderId="24" xfId="0" applyFont="1" applyBorder="1" applyAlignment="1">
      <alignment/>
    </xf>
    <xf numFmtId="173" fontId="14" fillId="0" borderId="25" xfId="0" applyNumberFormat="1" applyFont="1" applyBorder="1" applyAlignment="1">
      <alignment/>
    </xf>
    <xf numFmtId="173" fontId="14" fillId="0" borderId="26" xfId="0" applyNumberFormat="1" applyFont="1" applyBorder="1" applyAlignment="1">
      <alignment/>
    </xf>
    <xf numFmtId="173" fontId="14" fillId="0" borderId="27" xfId="0" applyNumberFormat="1" applyFont="1" applyBorder="1" applyAlignment="1">
      <alignment/>
    </xf>
    <xf numFmtId="173" fontId="14" fillId="0" borderId="28" xfId="0" applyNumberFormat="1" applyFont="1" applyBorder="1" applyAlignment="1">
      <alignment/>
    </xf>
    <xf numFmtId="0" fontId="6" fillId="0" borderId="29" xfId="0" applyFont="1" applyFill="1" applyBorder="1" applyAlignment="1">
      <alignment horizontal="center" textRotation="90"/>
    </xf>
    <xf numFmtId="3" fontId="6" fillId="0" borderId="20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0" fontId="6" fillId="0" borderId="24" xfId="0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0" fontId="11" fillId="0" borderId="7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10" fillId="0" borderId="8" xfId="0" applyFont="1" applyBorder="1" applyAlignment="1">
      <alignment horizontal="center" textRotation="90"/>
    </xf>
    <xf numFmtId="0" fontId="10" fillId="0" borderId="9" xfId="0" applyFont="1" applyBorder="1" applyAlignment="1">
      <alignment horizontal="center" textRotation="90"/>
    </xf>
    <xf numFmtId="0" fontId="10" fillId="0" borderId="10" xfId="0" applyFont="1" applyBorder="1" applyAlignment="1">
      <alignment horizontal="center" textRotation="90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4" fontId="12" fillId="0" borderId="34" xfId="0" applyNumberFormat="1" applyFont="1" applyBorder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6" fillId="0" borderId="36" xfId="0" applyFont="1" applyBorder="1" applyAlignment="1">
      <alignment horizontal="center" textRotation="90"/>
    </xf>
    <xf numFmtId="0" fontId="6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14" fontId="8" fillId="0" borderId="34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textRotation="90"/>
    </xf>
    <xf numFmtId="0" fontId="6" fillId="0" borderId="3" xfId="0" applyFont="1" applyBorder="1" applyAlignment="1">
      <alignment horizontal="center"/>
    </xf>
    <xf numFmtId="0" fontId="6" fillId="0" borderId="37" xfId="0" applyFont="1" applyFill="1" applyBorder="1" applyAlignment="1">
      <alignment horizontal="center" textRotation="90"/>
    </xf>
    <xf numFmtId="0" fontId="6" fillId="0" borderId="38" xfId="0" applyFont="1" applyBorder="1" applyAlignment="1">
      <alignment horizontal="center" vertic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textRotation="9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zoomScale="90" zoomScaleNormal="90" workbookViewId="0" topLeftCell="A1">
      <pane xSplit="5" ySplit="13" topLeftCell="F1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14" sqref="E14"/>
    </sheetView>
  </sheetViews>
  <sheetFormatPr defaultColWidth="9.00390625" defaultRowHeight="12.75"/>
  <cols>
    <col min="1" max="1" width="4.75390625" style="1" customWidth="1"/>
    <col min="2" max="2" width="9.75390625" style="1" customWidth="1"/>
    <col min="3" max="3" width="23.125" style="1" customWidth="1"/>
    <col min="4" max="4" width="18.125" style="1" customWidth="1"/>
    <col min="5" max="5" width="19.875" style="1" customWidth="1"/>
    <col min="6" max="6" width="14.875" style="1" customWidth="1"/>
    <col min="7" max="7" width="18.25390625" style="1" customWidth="1"/>
    <col min="8" max="8" width="18.625" style="1" customWidth="1"/>
    <col min="9" max="16384" width="9.125" style="1" customWidth="1"/>
  </cols>
  <sheetData>
    <row r="1" spans="1:8" ht="16.5">
      <c r="A1" s="12"/>
      <c r="B1" s="12"/>
      <c r="C1" s="12"/>
      <c r="D1" s="12"/>
      <c r="E1" s="12"/>
      <c r="F1" s="12"/>
      <c r="G1" s="12" t="s">
        <v>0</v>
      </c>
      <c r="H1" s="12"/>
    </row>
    <row r="2" spans="1:8" ht="16.5">
      <c r="A2" s="12"/>
      <c r="B2" s="12"/>
      <c r="C2" s="12"/>
      <c r="D2" s="12"/>
      <c r="E2" s="12"/>
      <c r="F2" s="12"/>
      <c r="G2" s="12" t="s">
        <v>84</v>
      </c>
      <c r="H2" s="12"/>
    </row>
    <row r="3" spans="1:8" ht="16.5">
      <c r="A3" s="12"/>
      <c r="B3" s="12"/>
      <c r="C3" s="12"/>
      <c r="D3" s="12"/>
      <c r="E3" s="12"/>
      <c r="F3" s="12"/>
      <c r="G3" s="12" t="s">
        <v>86</v>
      </c>
      <c r="H3" s="12"/>
    </row>
    <row r="4" spans="1:8" ht="16.5">
      <c r="A4" s="12"/>
      <c r="B4" s="12"/>
      <c r="C4" s="12"/>
      <c r="D4" s="12"/>
      <c r="E4" s="12"/>
      <c r="F4" s="12"/>
      <c r="G4" s="12"/>
      <c r="H4" s="12"/>
    </row>
    <row r="5" spans="1:8" ht="16.5">
      <c r="A5" s="12"/>
      <c r="B5" s="12"/>
      <c r="C5" s="12"/>
      <c r="D5" s="12"/>
      <c r="E5" s="12"/>
      <c r="F5" s="12"/>
      <c r="G5" s="12"/>
      <c r="H5" s="12"/>
    </row>
    <row r="6" spans="1:8" ht="16.5">
      <c r="A6" s="136" t="s">
        <v>1</v>
      </c>
      <c r="B6" s="136"/>
      <c r="C6" s="136"/>
      <c r="D6" s="136"/>
      <c r="E6" s="136"/>
      <c r="F6" s="136"/>
      <c r="G6" s="136"/>
      <c r="H6" s="136"/>
    </row>
    <row r="7" spans="1:8" ht="16.5">
      <c r="A7" s="136" t="s">
        <v>77</v>
      </c>
      <c r="B7" s="136"/>
      <c r="C7" s="136"/>
      <c r="D7" s="136"/>
      <c r="E7" s="136"/>
      <c r="F7" s="136"/>
      <c r="G7" s="136"/>
      <c r="H7" s="136"/>
    </row>
    <row r="8" spans="1:8" ht="16.5">
      <c r="A8" s="136" t="s">
        <v>61</v>
      </c>
      <c r="B8" s="136"/>
      <c r="C8" s="136"/>
      <c r="D8" s="136"/>
      <c r="E8" s="136"/>
      <c r="F8" s="136"/>
      <c r="G8" s="136"/>
      <c r="H8" s="136"/>
    </row>
    <row r="9" spans="1:8" ht="17.25" thickBot="1">
      <c r="A9" s="55"/>
      <c r="B9" s="12"/>
      <c r="C9" s="12"/>
      <c r="D9" s="12"/>
      <c r="E9" s="14"/>
      <c r="F9" s="14"/>
      <c r="G9" s="14"/>
      <c r="H9" s="14"/>
    </row>
    <row r="10" spans="1:8" ht="16.5">
      <c r="A10" s="15"/>
      <c r="B10" s="15"/>
      <c r="C10" s="15"/>
      <c r="D10" s="15"/>
      <c r="E10" s="15" t="s">
        <v>47</v>
      </c>
      <c r="F10" s="16" t="s">
        <v>48</v>
      </c>
      <c r="G10" s="16" t="s">
        <v>50</v>
      </c>
      <c r="H10" s="15" t="s">
        <v>47</v>
      </c>
    </row>
    <row r="11" spans="1:8" ht="16.5">
      <c r="A11" s="17" t="s">
        <v>39</v>
      </c>
      <c r="B11" s="17" t="s">
        <v>39</v>
      </c>
      <c r="C11" s="17" t="s">
        <v>42</v>
      </c>
      <c r="D11" s="17" t="s">
        <v>44</v>
      </c>
      <c r="E11" s="17" t="s">
        <v>46</v>
      </c>
      <c r="F11" s="18" t="s">
        <v>49</v>
      </c>
      <c r="G11" s="18" t="s">
        <v>49</v>
      </c>
      <c r="H11" s="17" t="s">
        <v>46</v>
      </c>
    </row>
    <row r="12" spans="1:8" ht="16.5">
      <c r="A12" s="19" t="s">
        <v>40</v>
      </c>
      <c r="B12" s="19" t="s">
        <v>41</v>
      </c>
      <c r="C12" s="19" t="s">
        <v>43</v>
      </c>
      <c r="D12" s="19" t="s">
        <v>45</v>
      </c>
      <c r="E12" s="56" t="s">
        <v>58</v>
      </c>
      <c r="F12" s="57" t="s">
        <v>59</v>
      </c>
      <c r="G12" s="57" t="s">
        <v>59</v>
      </c>
      <c r="H12" s="58" t="s">
        <v>60</v>
      </c>
    </row>
    <row r="13" spans="1:8" ht="17.25" thickBot="1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1">
        <v>6</v>
      </c>
      <c r="G13" s="21">
        <v>7</v>
      </c>
      <c r="H13" s="20">
        <v>8</v>
      </c>
    </row>
    <row r="14" spans="1:8" ht="16.5">
      <c r="A14" s="22"/>
      <c r="B14" s="23"/>
      <c r="C14" s="22" t="s">
        <v>2</v>
      </c>
      <c r="D14" s="24"/>
      <c r="E14" s="25"/>
      <c r="F14" s="25"/>
      <c r="G14" s="25"/>
      <c r="H14" s="25"/>
    </row>
    <row r="15" spans="1:8" ht="16.5">
      <c r="A15" s="26">
        <v>1</v>
      </c>
      <c r="B15" s="27">
        <v>24</v>
      </c>
      <c r="C15" s="28" t="s">
        <v>62</v>
      </c>
      <c r="D15" s="29" t="s">
        <v>63</v>
      </c>
      <c r="E15" s="30">
        <f>800000</f>
        <v>800000</v>
      </c>
      <c r="F15" s="31"/>
      <c r="G15" s="32">
        <v>66000</v>
      </c>
      <c r="H15" s="30">
        <f>E15+F15-G15</f>
        <v>734000</v>
      </c>
    </row>
    <row r="16" spans="1:8" ht="16.5">
      <c r="A16" s="33"/>
      <c r="B16" s="17"/>
      <c r="C16" s="34"/>
      <c r="D16" s="35"/>
      <c r="E16" s="36"/>
      <c r="F16" s="37"/>
      <c r="G16" s="38"/>
      <c r="H16" s="36"/>
    </row>
    <row r="17" spans="1:8" ht="16.5">
      <c r="A17" s="22"/>
      <c r="B17" s="23"/>
      <c r="C17" s="22" t="s">
        <v>3</v>
      </c>
      <c r="D17" s="39"/>
      <c r="E17" s="40"/>
      <c r="F17" s="41"/>
      <c r="G17" s="40"/>
      <c r="H17" s="40"/>
    </row>
    <row r="18" spans="1:8" ht="16.5">
      <c r="A18" s="33">
        <v>2</v>
      </c>
      <c r="B18" s="17">
        <v>1</v>
      </c>
      <c r="C18" s="34" t="s">
        <v>51</v>
      </c>
      <c r="D18" s="35" t="s">
        <v>53</v>
      </c>
      <c r="E18" s="36">
        <f>850000</f>
        <v>850000</v>
      </c>
      <c r="F18" s="37"/>
      <c r="G18" s="38"/>
      <c r="H18" s="36">
        <f>E18+F18-G18</f>
        <v>850000</v>
      </c>
    </row>
    <row r="19" spans="1:8" ht="16.5">
      <c r="A19" s="42"/>
      <c r="B19" s="43"/>
      <c r="C19" s="44"/>
      <c r="D19" s="45"/>
      <c r="E19" s="46"/>
      <c r="F19" s="47"/>
      <c r="G19" s="48"/>
      <c r="H19" s="46"/>
    </row>
    <row r="20" spans="1:8" ht="16.5">
      <c r="A20" s="42">
        <v>3</v>
      </c>
      <c r="B20" s="43">
        <v>8</v>
      </c>
      <c r="C20" s="44" t="s">
        <v>51</v>
      </c>
      <c r="D20" s="45" t="s">
        <v>54</v>
      </c>
      <c r="E20" s="46">
        <f>950000</f>
        <v>950000</v>
      </c>
      <c r="F20" s="47"/>
      <c r="G20" s="48"/>
      <c r="H20" s="46">
        <f>E20+F20-G20</f>
        <v>950000</v>
      </c>
    </row>
    <row r="21" spans="1:8" ht="16.5">
      <c r="A21" s="33"/>
      <c r="B21" s="17"/>
      <c r="C21" s="34"/>
      <c r="D21" s="35"/>
      <c r="E21" s="36"/>
      <c r="F21" s="37"/>
      <c r="G21" s="38"/>
      <c r="H21" s="36"/>
    </row>
    <row r="22" spans="1:8" ht="16.5">
      <c r="A22" s="22"/>
      <c r="B22" s="23"/>
      <c r="C22" s="22" t="s">
        <v>4</v>
      </c>
      <c r="D22" s="39"/>
      <c r="E22" s="40"/>
      <c r="F22" s="41"/>
      <c r="G22" s="40"/>
      <c r="H22" s="40"/>
    </row>
    <row r="23" spans="1:8" ht="16.5">
      <c r="A23" s="26">
        <v>4</v>
      </c>
      <c r="B23" s="27">
        <v>14</v>
      </c>
      <c r="C23" s="28" t="s">
        <v>32</v>
      </c>
      <c r="D23" s="29" t="s">
        <v>33</v>
      </c>
      <c r="E23" s="30">
        <v>645300</v>
      </c>
      <c r="F23" s="31"/>
      <c r="G23" s="32">
        <v>53800</v>
      </c>
      <c r="H23" s="30">
        <f>E23+F23-G23</f>
        <v>591500</v>
      </c>
    </row>
    <row r="24" spans="1:8" ht="16.5">
      <c r="A24" s="33"/>
      <c r="B24" s="17"/>
      <c r="C24" s="34"/>
      <c r="D24" s="35"/>
      <c r="E24" s="36"/>
      <c r="F24" s="37"/>
      <c r="G24" s="38"/>
      <c r="H24" s="36"/>
    </row>
    <row r="25" spans="1:8" ht="16.5">
      <c r="A25" s="22"/>
      <c r="B25" s="23"/>
      <c r="C25" s="22" t="s">
        <v>55</v>
      </c>
      <c r="D25" s="39"/>
      <c r="E25" s="40"/>
      <c r="F25" s="41"/>
      <c r="G25" s="40"/>
      <c r="H25" s="40"/>
    </row>
    <row r="26" spans="1:8" ht="16.5">
      <c r="A26" s="26">
        <v>5</v>
      </c>
      <c r="B26" s="27">
        <v>4</v>
      </c>
      <c r="C26" s="28" t="s">
        <v>5</v>
      </c>
      <c r="D26" s="29" t="s">
        <v>64</v>
      </c>
      <c r="E26" s="30">
        <v>280000</v>
      </c>
      <c r="F26" s="31"/>
      <c r="G26" s="32">
        <v>280000</v>
      </c>
      <c r="H26" s="30">
        <f>E26+F26-G26</f>
        <v>0</v>
      </c>
    </row>
    <row r="27" spans="1:8" ht="17.25" thickBot="1">
      <c r="A27" s="33"/>
      <c r="B27" s="17"/>
      <c r="C27" s="34"/>
      <c r="D27" s="35"/>
      <c r="E27" s="36"/>
      <c r="F27" s="37"/>
      <c r="G27" s="38"/>
      <c r="H27" s="36"/>
    </row>
    <row r="28" spans="1:8" ht="17.25" thickBot="1">
      <c r="A28" s="135" t="s">
        <v>6</v>
      </c>
      <c r="B28" s="135"/>
      <c r="C28" s="135"/>
      <c r="D28" s="54"/>
      <c r="E28" s="59">
        <f>SUM(E14:E27)</f>
        <v>3525300</v>
      </c>
      <c r="F28" s="59">
        <f>SUM(F14:F27)</f>
        <v>0</v>
      </c>
      <c r="G28" s="59">
        <f>SUM(G14:G27)</f>
        <v>399800</v>
      </c>
      <c r="H28" s="59">
        <f>SUM(H14:H27)</f>
        <v>3125500</v>
      </c>
    </row>
    <row r="29" spans="1:8" ht="16.5">
      <c r="A29" s="22"/>
      <c r="B29" s="23"/>
      <c r="C29" s="22" t="s">
        <v>4</v>
      </c>
      <c r="D29" s="39"/>
      <c r="E29" s="40"/>
      <c r="F29" s="41"/>
      <c r="G29" s="40"/>
      <c r="H29" s="40"/>
    </row>
    <row r="30" spans="1:8" ht="16.5">
      <c r="A30" s="33">
        <v>6</v>
      </c>
      <c r="B30" s="17">
        <v>5</v>
      </c>
      <c r="C30" s="49" t="s">
        <v>52</v>
      </c>
      <c r="D30" s="35" t="s">
        <v>34</v>
      </c>
      <c r="E30" s="36">
        <v>853188</v>
      </c>
      <c r="F30" s="37"/>
      <c r="G30" s="38"/>
      <c r="H30" s="36">
        <f>E30+F30-G30</f>
        <v>853188</v>
      </c>
    </row>
    <row r="31" spans="1:8" ht="16.5">
      <c r="A31" s="42">
        <v>7</v>
      </c>
      <c r="B31" s="43">
        <v>7</v>
      </c>
      <c r="C31" s="50" t="s">
        <v>52</v>
      </c>
      <c r="D31" s="45" t="s">
        <v>35</v>
      </c>
      <c r="E31" s="46">
        <f>1800000</f>
        <v>1800000</v>
      </c>
      <c r="F31" s="47"/>
      <c r="G31" s="48"/>
      <c r="H31" s="46">
        <f>E31+F31-G31</f>
        <v>1800000</v>
      </c>
    </row>
    <row r="32" spans="1:8" ht="16.5">
      <c r="A32" s="42">
        <v>8</v>
      </c>
      <c r="B32" s="43">
        <v>9</v>
      </c>
      <c r="C32" s="50" t="s">
        <v>52</v>
      </c>
      <c r="D32" s="45" t="s">
        <v>36</v>
      </c>
      <c r="E32" s="46">
        <f>2000000</f>
        <v>2000000</v>
      </c>
      <c r="F32" s="47"/>
      <c r="G32" s="48"/>
      <c r="H32" s="46">
        <f>E32+F32-G32</f>
        <v>2000000</v>
      </c>
    </row>
    <row r="33" spans="1:8" ht="16.5">
      <c r="A33" s="42">
        <v>9</v>
      </c>
      <c r="B33" s="43">
        <v>11</v>
      </c>
      <c r="C33" s="50" t="s">
        <v>52</v>
      </c>
      <c r="D33" s="45" t="s">
        <v>37</v>
      </c>
      <c r="E33" s="46">
        <f>500000</f>
        <v>500000</v>
      </c>
      <c r="F33" s="47"/>
      <c r="G33" s="48"/>
      <c r="H33" s="46">
        <f>E33+F33-G33</f>
        <v>500000</v>
      </c>
    </row>
    <row r="34" spans="1:8" ht="16.5">
      <c r="A34" s="42">
        <v>10</v>
      </c>
      <c r="B34" s="43">
        <v>12</v>
      </c>
      <c r="C34" s="50" t="s">
        <v>52</v>
      </c>
      <c r="D34" s="45" t="s">
        <v>38</v>
      </c>
      <c r="E34" s="46">
        <f>500000</f>
        <v>500000</v>
      </c>
      <c r="F34" s="47"/>
      <c r="G34" s="48"/>
      <c r="H34" s="46">
        <f>E34+F34-G34</f>
        <v>500000</v>
      </c>
    </row>
    <row r="35" spans="1:8" ht="16.5">
      <c r="A35" s="33"/>
      <c r="B35" s="17"/>
      <c r="C35" s="49"/>
      <c r="D35" s="35"/>
      <c r="E35" s="36"/>
      <c r="F35" s="37"/>
      <c r="G35" s="38"/>
      <c r="H35" s="36"/>
    </row>
    <row r="36" spans="1:8" ht="16.5">
      <c r="A36" s="22"/>
      <c r="B36" s="22"/>
      <c r="C36" s="22" t="s">
        <v>55</v>
      </c>
      <c r="D36" s="51"/>
      <c r="E36" s="25"/>
      <c r="F36" s="25"/>
      <c r="G36" s="25"/>
      <c r="H36" s="25"/>
    </row>
    <row r="37" spans="1:8" ht="16.5">
      <c r="A37" s="33">
        <v>11</v>
      </c>
      <c r="B37" s="17">
        <v>1</v>
      </c>
      <c r="C37" s="49" t="s">
        <v>52</v>
      </c>
      <c r="D37" s="35" t="s">
        <v>56</v>
      </c>
      <c r="E37" s="36">
        <v>4200000</v>
      </c>
      <c r="F37" s="37"/>
      <c r="G37" s="38"/>
      <c r="H37" s="36">
        <f>E37+F37-G37</f>
        <v>4200000</v>
      </c>
    </row>
    <row r="38" spans="1:8" ht="16.5">
      <c r="A38" s="42">
        <v>12</v>
      </c>
      <c r="B38" s="43">
        <v>2</v>
      </c>
      <c r="C38" s="50" t="s">
        <v>52</v>
      </c>
      <c r="D38" s="45" t="s">
        <v>57</v>
      </c>
      <c r="E38" s="46">
        <v>5000000</v>
      </c>
      <c r="F38" s="47"/>
      <c r="G38" s="48">
        <v>1000000</v>
      </c>
      <c r="H38" s="46">
        <f>E38+F38-G38</f>
        <v>4000000</v>
      </c>
    </row>
    <row r="39" spans="1:8" ht="16.5">
      <c r="A39" s="42">
        <v>13</v>
      </c>
      <c r="B39" s="43">
        <v>3</v>
      </c>
      <c r="C39" s="50" t="s">
        <v>52</v>
      </c>
      <c r="D39" s="45" t="s">
        <v>65</v>
      </c>
      <c r="E39" s="46">
        <v>3800000</v>
      </c>
      <c r="F39" s="47"/>
      <c r="G39" s="48">
        <v>3000000</v>
      </c>
      <c r="H39" s="46">
        <f aca="true" t="shared" si="0" ref="H39:H45">E39+F39-G39</f>
        <v>800000</v>
      </c>
    </row>
    <row r="40" spans="1:8" ht="16.5">
      <c r="A40" s="42">
        <v>14</v>
      </c>
      <c r="B40" s="43">
        <v>5</v>
      </c>
      <c r="C40" s="50" t="s">
        <v>52</v>
      </c>
      <c r="D40" s="45" t="s">
        <v>66</v>
      </c>
      <c r="E40" s="46">
        <v>5000000</v>
      </c>
      <c r="F40" s="47"/>
      <c r="G40" s="48">
        <v>2000000</v>
      </c>
      <c r="H40" s="46">
        <f t="shared" si="0"/>
        <v>3000000</v>
      </c>
    </row>
    <row r="41" spans="1:8" ht="16.5">
      <c r="A41" s="42">
        <v>15</v>
      </c>
      <c r="B41" s="43">
        <v>6</v>
      </c>
      <c r="C41" s="50" t="s">
        <v>52</v>
      </c>
      <c r="D41" s="45" t="s">
        <v>67</v>
      </c>
      <c r="E41" s="46">
        <v>2050579</v>
      </c>
      <c r="F41" s="47"/>
      <c r="G41" s="48"/>
      <c r="H41" s="46">
        <f t="shared" si="0"/>
        <v>2050579</v>
      </c>
    </row>
    <row r="42" spans="1:8" ht="16.5">
      <c r="A42" s="42">
        <v>16</v>
      </c>
      <c r="B42" s="43">
        <v>7</v>
      </c>
      <c r="C42" s="50" t="s">
        <v>52</v>
      </c>
      <c r="D42" s="45" t="s">
        <v>68</v>
      </c>
      <c r="E42" s="46">
        <v>2006233</v>
      </c>
      <c r="F42" s="47"/>
      <c r="G42" s="48"/>
      <c r="H42" s="46">
        <f t="shared" si="0"/>
        <v>2006233</v>
      </c>
    </row>
    <row r="43" spans="1:8" ht="16.5">
      <c r="A43" s="42">
        <v>17</v>
      </c>
      <c r="B43" s="43">
        <v>9</v>
      </c>
      <c r="C43" s="50" t="s">
        <v>52</v>
      </c>
      <c r="D43" s="45" t="s">
        <v>69</v>
      </c>
      <c r="E43" s="46">
        <v>3200000</v>
      </c>
      <c r="F43" s="47"/>
      <c r="G43" s="48">
        <v>200000</v>
      </c>
      <c r="H43" s="46">
        <f t="shared" si="0"/>
        <v>3000000</v>
      </c>
    </row>
    <row r="44" spans="1:8" ht="16.5">
      <c r="A44" s="42">
        <v>18</v>
      </c>
      <c r="B44" s="43">
        <v>11</v>
      </c>
      <c r="C44" s="50" t="s">
        <v>52</v>
      </c>
      <c r="D44" s="45" t="s">
        <v>70</v>
      </c>
      <c r="E44" s="46">
        <v>2749000</v>
      </c>
      <c r="F44" s="47"/>
      <c r="G44" s="48"/>
      <c r="H44" s="46">
        <f t="shared" si="0"/>
        <v>2749000</v>
      </c>
    </row>
    <row r="45" spans="1:8" ht="16.5">
      <c r="A45" s="42">
        <v>19</v>
      </c>
      <c r="B45" s="43">
        <v>12</v>
      </c>
      <c r="C45" s="50" t="s">
        <v>52</v>
      </c>
      <c r="D45" s="45" t="s">
        <v>71</v>
      </c>
      <c r="E45" s="46">
        <v>1786000</v>
      </c>
      <c r="F45" s="47">
        <v>214000</v>
      </c>
      <c r="G45" s="48"/>
      <c r="H45" s="46">
        <f t="shared" si="0"/>
        <v>2000000</v>
      </c>
    </row>
    <row r="46" spans="1:8" ht="16.5">
      <c r="A46" s="33"/>
      <c r="B46" s="17"/>
      <c r="C46" s="49"/>
      <c r="D46" s="35"/>
      <c r="E46" s="36"/>
      <c r="F46" s="37"/>
      <c r="G46" s="38"/>
      <c r="H46" s="36"/>
    </row>
    <row r="47" spans="1:8" ht="16.5">
      <c r="A47" s="22"/>
      <c r="B47" s="23"/>
      <c r="C47" s="22" t="s">
        <v>74</v>
      </c>
      <c r="D47" s="39"/>
      <c r="E47" s="40"/>
      <c r="F47" s="41"/>
      <c r="G47" s="40"/>
      <c r="H47" s="40"/>
    </row>
    <row r="48" spans="1:8" ht="16.5">
      <c r="A48" s="33">
        <v>20</v>
      </c>
      <c r="B48" s="52" t="s">
        <v>72</v>
      </c>
      <c r="C48" s="49" t="s">
        <v>52</v>
      </c>
      <c r="D48" s="35" t="s">
        <v>75</v>
      </c>
      <c r="E48" s="36"/>
      <c r="F48" s="37">
        <v>2000000</v>
      </c>
      <c r="G48" s="38"/>
      <c r="H48" s="36">
        <f>E48+F48-G48</f>
        <v>2000000</v>
      </c>
    </row>
    <row r="49" spans="1:8" ht="16.5">
      <c r="A49" s="42">
        <v>21</v>
      </c>
      <c r="B49" s="53" t="s">
        <v>73</v>
      </c>
      <c r="C49" s="50" t="s">
        <v>52</v>
      </c>
      <c r="D49" s="45" t="s">
        <v>76</v>
      </c>
      <c r="E49" s="46"/>
      <c r="F49" s="47">
        <v>1781000</v>
      </c>
      <c r="G49" s="48"/>
      <c r="H49" s="46">
        <f>E49+F49-G49</f>
        <v>1781000</v>
      </c>
    </row>
    <row r="50" spans="1:8" ht="17.25" thickBot="1">
      <c r="A50" s="33"/>
      <c r="B50" s="17"/>
      <c r="C50" s="49"/>
      <c r="D50" s="35"/>
      <c r="E50" s="36"/>
      <c r="F50" s="37"/>
      <c r="G50" s="38"/>
      <c r="H50" s="36"/>
    </row>
    <row r="51" spans="1:8" ht="17.25" thickBot="1">
      <c r="A51" s="135" t="s">
        <v>7</v>
      </c>
      <c r="B51" s="135"/>
      <c r="C51" s="135"/>
      <c r="D51" s="54"/>
      <c r="E51" s="59">
        <f>SUM(E29:E50)</f>
        <v>35445000</v>
      </c>
      <c r="F51" s="59">
        <f>SUM(F29:F50)</f>
        <v>3995000</v>
      </c>
      <c r="G51" s="59">
        <f>SUM(G29:G50)</f>
        <v>6200000</v>
      </c>
      <c r="H51" s="59">
        <f>SUM(H29:H50)</f>
        <v>33240000</v>
      </c>
    </row>
    <row r="52" spans="1:8" ht="17.25" thickBot="1">
      <c r="A52" s="135" t="s">
        <v>8</v>
      </c>
      <c r="B52" s="135"/>
      <c r="C52" s="135"/>
      <c r="D52" s="54"/>
      <c r="E52" s="59">
        <f>E28+E51</f>
        <v>38970300</v>
      </c>
      <c r="F52" s="59">
        <f>F28+F51</f>
        <v>3995000</v>
      </c>
      <c r="G52" s="59">
        <f>SUM(G28+G51)</f>
        <v>6599800</v>
      </c>
      <c r="H52" s="59">
        <f>SUM(H28+H51)</f>
        <v>36365500</v>
      </c>
    </row>
    <row r="53" spans="1:8" ht="12.75">
      <c r="A53" s="2"/>
      <c r="B53" s="2"/>
      <c r="C53" s="3"/>
      <c r="D53" s="4"/>
      <c r="E53" s="5"/>
      <c r="F53" s="6"/>
      <c r="G53" s="5"/>
      <c r="H53" s="5"/>
    </row>
  </sheetData>
  <mergeCells count="6">
    <mergeCell ref="A52:C52"/>
    <mergeCell ref="A28:C28"/>
    <mergeCell ref="A6:H6"/>
    <mergeCell ref="A7:H7"/>
    <mergeCell ref="A8:H8"/>
    <mergeCell ref="A51:C51"/>
  </mergeCells>
  <printOptions horizontalCentered="1"/>
  <pageMargins left="0.7086614173228347" right="0.7086614173228347" top="0.5905511811023623" bottom="0.5905511811023623" header="0.1968503937007874" footer="0.1968503937007874"/>
  <pageSetup horizontalDpi="600" verticalDpi="600" orientation="landscape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view="pageBreakPreview" zoomScale="90" zoomScaleNormal="90" zoomScaleSheetLayoutView="90" workbookViewId="0" topLeftCell="B1">
      <selection activeCell="G11" sqref="G11"/>
    </sheetView>
  </sheetViews>
  <sheetFormatPr defaultColWidth="9.00390625" defaultRowHeight="12.75"/>
  <cols>
    <col min="1" max="1" width="24.875" style="1" bestFit="1" customWidth="1"/>
    <col min="2" max="2" width="32.875" style="1" customWidth="1"/>
    <col min="3" max="10" width="10.75390625" style="1" customWidth="1"/>
    <col min="11" max="16384" width="9.125" style="1" customWidth="1"/>
  </cols>
  <sheetData>
    <row r="1" spans="1:10" ht="14.25">
      <c r="A1" s="10"/>
      <c r="B1" s="10"/>
      <c r="C1" s="10"/>
      <c r="D1" s="10"/>
      <c r="E1" s="10"/>
      <c r="F1" s="10"/>
      <c r="G1" s="10"/>
      <c r="H1" s="10" t="s">
        <v>30</v>
      </c>
      <c r="I1" s="10"/>
      <c r="J1" s="10"/>
    </row>
    <row r="2" spans="1:10" ht="14.25">
      <c r="A2" s="10"/>
      <c r="B2" s="10"/>
      <c r="C2" s="10"/>
      <c r="D2" s="10"/>
      <c r="E2" s="10"/>
      <c r="F2" s="10"/>
      <c r="G2" s="10"/>
      <c r="H2" s="10" t="s">
        <v>84</v>
      </c>
      <c r="I2" s="10"/>
      <c r="J2" s="10"/>
    </row>
    <row r="3" spans="1:10" ht="12.75" customHeight="1">
      <c r="A3" s="10"/>
      <c r="B3" s="10"/>
      <c r="C3" s="10"/>
      <c r="D3" s="10"/>
      <c r="E3" s="10"/>
      <c r="F3" s="10"/>
      <c r="G3" s="10"/>
      <c r="H3" s="10" t="s">
        <v>86</v>
      </c>
      <c r="I3" s="10"/>
      <c r="J3" s="10"/>
    </row>
    <row r="4" spans="1:10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s="7" customFormat="1" ht="12.75" customHeight="1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16.5">
      <c r="A6" s="136" t="s">
        <v>82</v>
      </c>
      <c r="B6" s="136"/>
      <c r="C6" s="136"/>
      <c r="D6" s="136"/>
      <c r="E6" s="136"/>
      <c r="F6" s="136"/>
      <c r="G6" s="136"/>
      <c r="H6" s="136"/>
      <c r="I6" s="136"/>
      <c r="J6" s="136"/>
    </row>
    <row r="7" spans="1:10" s="7" customFormat="1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17.25" thickBot="1">
      <c r="A8" s="12"/>
      <c r="B8" s="12"/>
      <c r="C8" s="12"/>
      <c r="D8" s="12"/>
      <c r="E8" s="12"/>
      <c r="F8" s="12"/>
      <c r="G8" s="12"/>
      <c r="H8" s="12"/>
      <c r="I8" s="12"/>
      <c r="J8" s="12" t="s">
        <v>9</v>
      </c>
    </row>
    <row r="9" spans="1:10" ht="16.5">
      <c r="A9" s="71"/>
      <c r="B9" s="71"/>
      <c r="C9" s="140" t="s">
        <v>24</v>
      </c>
      <c r="D9" s="142"/>
      <c r="E9" s="137" t="s">
        <v>25</v>
      </c>
      <c r="F9" s="140" t="s">
        <v>13</v>
      </c>
      <c r="G9" s="141"/>
      <c r="H9" s="142"/>
      <c r="I9" s="140" t="s">
        <v>11</v>
      </c>
      <c r="J9" s="142"/>
    </row>
    <row r="10" spans="1:10" ht="16.5">
      <c r="A10" s="72"/>
      <c r="B10" s="72"/>
      <c r="C10" s="146">
        <v>38353</v>
      </c>
      <c r="D10" s="148"/>
      <c r="E10" s="138"/>
      <c r="F10" s="143"/>
      <c r="G10" s="144"/>
      <c r="H10" s="145"/>
      <c r="I10" s="146">
        <v>38443</v>
      </c>
      <c r="J10" s="147"/>
    </row>
    <row r="11" spans="1:10" ht="107.25" customHeight="1">
      <c r="A11" s="73" t="s">
        <v>10</v>
      </c>
      <c r="B11" s="73" t="s">
        <v>23</v>
      </c>
      <c r="C11" s="74" t="s">
        <v>26</v>
      </c>
      <c r="D11" s="75" t="s">
        <v>18</v>
      </c>
      <c r="E11" s="139"/>
      <c r="F11" s="76" t="s">
        <v>27</v>
      </c>
      <c r="G11" s="77" t="s">
        <v>28</v>
      </c>
      <c r="H11" s="78" t="s">
        <v>29</v>
      </c>
      <c r="I11" s="74" t="s">
        <v>26</v>
      </c>
      <c r="J11" s="75" t="s">
        <v>18</v>
      </c>
    </row>
    <row r="12" spans="1:10" ht="17.25" thickBot="1">
      <c r="A12" s="79">
        <v>1</v>
      </c>
      <c r="B12" s="79">
        <v>2</v>
      </c>
      <c r="C12" s="80">
        <v>3</v>
      </c>
      <c r="D12" s="81">
        <v>4</v>
      </c>
      <c r="E12" s="79">
        <v>5</v>
      </c>
      <c r="F12" s="80">
        <v>6</v>
      </c>
      <c r="G12" s="82">
        <v>7</v>
      </c>
      <c r="H12" s="81">
        <v>8</v>
      </c>
      <c r="I12" s="80">
        <v>9</v>
      </c>
      <c r="J12" s="81">
        <v>10</v>
      </c>
    </row>
    <row r="13" spans="1:10" ht="13.5" customHeight="1">
      <c r="A13" s="72"/>
      <c r="B13" s="72"/>
      <c r="C13" s="83"/>
      <c r="D13" s="84"/>
      <c r="E13" s="85"/>
      <c r="F13" s="86"/>
      <c r="G13" s="87"/>
      <c r="H13" s="88"/>
      <c r="I13" s="89"/>
      <c r="J13" s="84"/>
    </row>
    <row r="14" spans="1:10" ht="16.5">
      <c r="A14" s="90" t="s">
        <v>78</v>
      </c>
      <c r="B14" s="91" t="s">
        <v>79</v>
      </c>
      <c r="C14" s="92"/>
      <c r="D14" s="93"/>
      <c r="E14" s="94">
        <v>1000</v>
      </c>
      <c r="F14" s="95"/>
      <c r="G14" s="96"/>
      <c r="H14" s="97">
        <v>91</v>
      </c>
      <c r="I14" s="95">
        <f>C14+E14-F14-H14</f>
        <v>909</v>
      </c>
      <c r="J14" s="93"/>
    </row>
    <row r="15" spans="1:10" ht="17.25" thickBot="1">
      <c r="A15" s="98"/>
      <c r="B15" s="99"/>
      <c r="C15" s="100"/>
      <c r="D15" s="101"/>
      <c r="E15" s="102"/>
      <c r="F15" s="103"/>
      <c r="G15" s="104"/>
      <c r="H15" s="105"/>
      <c r="I15" s="103"/>
      <c r="J15" s="101"/>
    </row>
    <row r="16" spans="1:10" s="8" customFormat="1" ht="17.25" thickBot="1">
      <c r="A16" s="106"/>
      <c r="B16" s="106"/>
      <c r="C16" s="107">
        <f>SUM(C14:C15)</f>
        <v>0</v>
      </c>
      <c r="D16" s="108"/>
      <c r="E16" s="107">
        <f>SUM(E13:E15)</f>
        <v>1000</v>
      </c>
      <c r="F16" s="107"/>
      <c r="G16" s="109"/>
      <c r="H16" s="110">
        <f>SUM(H13:H15)</f>
        <v>91</v>
      </c>
      <c r="I16" s="107">
        <f>SUM(I13:I15)</f>
        <v>909</v>
      </c>
      <c r="J16" s="108"/>
    </row>
    <row r="17" spans="1:10" ht="14.25">
      <c r="A17" s="10"/>
      <c r="B17" s="10"/>
      <c r="C17" s="10"/>
      <c r="D17" s="10"/>
      <c r="E17" s="10"/>
      <c r="F17" s="10"/>
      <c r="G17" s="10"/>
      <c r="H17" s="10"/>
      <c r="I17" s="10"/>
      <c r="J17" s="10"/>
    </row>
  </sheetData>
  <mergeCells count="7">
    <mergeCell ref="A6:J6"/>
    <mergeCell ref="E9:E11"/>
    <mergeCell ref="F9:H10"/>
    <mergeCell ref="I9:J9"/>
    <mergeCell ref="I10:J10"/>
    <mergeCell ref="C9:D9"/>
    <mergeCell ref="C10:D10"/>
  </mergeCells>
  <printOptions/>
  <pageMargins left="0.4724409448818898" right="0.4724409448818898" top="0.7874015748031497" bottom="0.7874015748031497" header="0.3937007874015748" footer="0.3937007874015748"/>
  <pageSetup horizontalDpi="600" verticalDpi="600" orientation="landscape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8"/>
  <sheetViews>
    <sheetView view="pageBreakPreview" zoomScale="90" zoomScaleNormal="91" zoomScaleSheetLayoutView="90" workbookViewId="0" topLeftCell="H7">
      <selection activeCell="U3" sqref="U3"/>
    </sheetView>
  </sheetViews>
  <sheetFormatPr defaultColWidth="9.00390625" defaultRowHeight="12.75"/>
  <cols>
    <col min="1" max="1" width="26.25390625" style="1" bestFit="1" customWidth="1"/>
    <col min="2" max="2" width="3.75390625" style="1" customWidth="1"/>
    <col min="3" max="3" width="9.125" style="1" customWidth="1"/>
    <col min="4" max="4" width="7.125" style="1" customWidth="1"/>
    <col min="5" max="5" width="0.875" style="1" hidden="1" customWidth="1"/>
    <col min="6" max="6" width="4.625" style="1" customWidth="1"/>
    <col min="7" max="7" width="5.75390625" style="1" customWidth="1"/>
    <col min="8" max="8" width="3.75390625" style="1" customWidth="1"/>
    <col min="9" max="9" width="7.125" style="1" bestFit="1" customWidth="1"/>
    <col min="10" max="10" width="7.25390625" style="1" customWidth="1"/>
    <col min="11" max="11" width="3.125" style="1" hidden="1" customWidth="1"/>
    <col min="12" max="12" width="5.75390625" style="1" customWidth="1"/>
    <col min="13" max="13" width="6.75390625" style="1" customWidth="1"/>
    <col min="14" max="14" width="3.75390625" style="1" customWidth="1"/>
    <col min="15" max="15" width="6.875" style="1" customWidth="1"/>
    <col min="16" max="16" width="7.00390625" style="1" customWidth="1"/>
    <col min="17" max="17" width="3.125" style="1" hidden="1" customWidth="1"/>
    <col min="18" max="18" width="5.75390625" style="1" customWidth="1"/>
    <col min="19" max="19" width="6.25390625" style="1" customWidth="1"/>
    <col min="20" max="20" width="3.75390625" style="1" customWidth="1"/>
    <col min="21" max="21" width="7.00390625" style="1" customWidth="1"/>
    <col min="22" max="22" width="8.00390625" style="1" customWidth="1"/>
    <col min="23" max="23" width="3.625" style="1" hidden="1" customWidth="1"/>
    <col min="24" max="24" width="4.75390625" style="1" customWidth="1"/>
    <col min="25" max="25" width="6.375" style="1" customWidth="1"/>
    <col min="26" max="16384" width="9.125" style="1" customWidth="1"/>
  </cols>
  <sheetData>
    <row r="1" spans="1:25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 t="s">
        <v>31</v>
      </c>
      <c r="V1" s="11"/>
      <c r="W1" s="11"/>
      <c r="X1" s="11"/>
      <c r="Y1" s="11"/>
    </row>
    <row r="2" spans="1:25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 t="s">
        <v>84</v>
      </c>
      <c r="V2" s="11"/>
      <c r="W2" s="11"/>
      <c r="X2" s="11"/>
      <c r="Y2" s="11"/>
    </row>
    <row r="3" spans="1:25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 t="s">
        <v>85</v>
      </c>
      <c r="V3" s="11"/>
      <c r="W3" s="11"/>
      <c r="X3" s="11"/>
      <c r="Y3" s="11"/>
    </row>
    <row r="4" spans="1:25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4.25">
      <c r="A6" s="151" t="s">
        <v>83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</row>
    <row r="7" spans="1:25" ht="15.75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 t="s">
        <v>9</v>
      </c>
      <c r="Y7" s="11"/>
    </row>
    <row r="8" spans="1:25" ht="15">
      <c r="A8" s="60"/>
      <c r="B8" s="152" t="s">
        <v>11</v>
      </c>
      <c r="C8" s="153"/>
      <c r="D8" s="153"/>
      <c r="E8" s="153"/>
      <c r="F8" s="153"/>
      <c r="G8" s="154"/>
      <c r="H8" s="158" t="s">
        <v>12</v>
      </c>
      <c r="I8" s="159"/>
      <c r="J8" s="159"/>
      <c r="K8" s="159"/>
      <c r="L8" s="159"/>
      <c r="M8" s="160"/>
      <c r="N8" s="158" t="s">
        <v>13</v>
      </c>
      <c r="O8" s="159"/>
      <c r="P8" s="159"/>
      <c r="Q8" s="159"/>
      <c r="R8" s="159"/>
      <c r="S8" s="160"/>
      <c r="T8" s="152" t="s">
        <v>11</v>
      </c>
      <c r="U8" s="153"/>
      <c r="V8" s="153"/>
      <c r="W8" s="153"/>
      <c r="X8" s="153"/>
      <c r="Y8" s="154"/>
    </row>
    <row r="9" spans="1:25" ht="15">
      <c r="A9" s="61"/>
      <c r="B9" s="155">
        <v>38353</v>
      </c>
      <c r="C9" s="156"/>
      <c r="D9" s="156"/>
      <c r="E9" s="156"/>
      <c r="F9" s="156"/>
      <c r="G9" s="157"/>
      <c r="H9" s="161"/>
      <c r="I9" s="162"/>
      <c r="J9" s="162"/>
      <c r="K9" s="162"/>
      <c r="L9" s="162"/>
      <c r="M9" s="163"/>
      <c r="N9" s="161"/>
      <c r="O9" s="162"/>
      <c r="P9" s="162"/>
      <c r="Q9" s="162"/>
      <c r="R9" s="162"/>
      <c r="S9" s="163"/>
      <c r="T9" s="155">
        <v>38443</v>
      </c>
      <c r="U9" s="156"/>
      <c r="V9" s="156"/>
      <c r="W9" s="156"/>
      <c r="X9" s="156"/>
      <c r="Y9" s="157"/>
    </row>
    <row r="10" spans="1:25" ht="28.5" customHeight="1">
      <c r="A10" s="61"/>
      <c r="B10" s="149" t="s">
        <v>14</v>
      </c>
      <c r="C10" s="164" t="s">
        <v>15</v>
      </c>
      <c r="D10" s="164" t="s">
        <v>16</v>
      </c>
      <c r="E10" s="166" t="s">
        <v>17</v>
      </c>
      <c r="F10" s="169" t="s">
        <v>18</v>
      </c>
      <c r="G10" s="170"/>
      <c r="H10" s="149" t="s">
        <v>14</v>
      </c>
      <c r="I10" s="166" t="s">
        <v>15</v>
      </c>
      <c r="J10" s="166" t="s">
        <v>16</v>
      </c>
      <c r="K10" s="166" t="s">
        <v>17</v>
      </c>
      <c r="L10" s="167" t="s">
        <v>19</v>
      </c>
      <c r="M10" s="168"/>
      <c r="N10" s="149" t="s">
        <v>14</v>
      </c>
      <c r="O10" s="166" t="s">
        <v>15</v>
      </c>
      <c r="P10" s="166" t="s">
        <v>16</v>
      </c>
      <c r="Q10" s="166" t="s">
        <v>17</v>
      </c>
      <c r="R10" s="169" t="s">
        <v>18</v>
      </c>
      <c r="S10" s="170"/>
      <c r="T10" s="171" t="s">
        <v>14</v>
      </c>
      <c r="U10" s="166" t="s">
        <v>15</v>
      </c>
      <c r="V10" s="166" t="s">
        <v>16</v>
      </c>
      <c r="W10" s="166" t="s">
        <v>17</v>
      </c>
      <c r="X10" s="169" t="s">
        <v>18</v>
      </c>
      <c r="Y10" s="170"/>
    </row>
    <row r="11" spans="1:25" ht="128.25" customHeight="1">
      <c r="A11" s="62" t="s">
        <v>10</v>
      </c>
      <c r="B11" s="150"/>
      <c r="C11" s="165"/>
      <c r="D11" s="165"/>
      <c r="E11" s="165"/>
      <c r="F11" s="111" t="s">
        <v>20</v>
      </c>
      <c r="G11" s="63" t="s">
        <v>21</v>
      </c>
      <c r="H11" s="150"/>
      <c r="I11" s="165"/>
      <c r="J11" s="165"/>
      <c r="K11" s="165"/>
      <c r="L11" s="111" t="s">
        <v>20</v>
      </c>
      <c r="M11" s="64" t="s">
        <v>21</v>
      </c>
      <c r="N11" s="150"/>
      <c r="O11" s="165"/>
      <c r="P11" s="165"/>
      <c r="Q11" s="165"/>
      <c r="R11" s="111" t="s">
        <v>20</v>
      </c>
      <c r="S11" s="64" t="s">
        <v>21</v>
      </c>
      <c r="T11" s="150"/>
      <c r="U11" s="165"/>
      <c r="V11" s="165"/>
      <c r="W11" s="165"/>
      <c r="X11" s="111" t="s">
        <v>20</v>
      </c>
      <c r="Y11" s="64" t="s">
        <v>21</v>
      </c>
    </row>
    <row r="12" spans="1:25" ht="15.75" thickBot="1">
      <c r="A12" s="65">
        <v>1</v>
      </c>
      <c r="B12" s="66">
        <v>2</v>
      </c>
      <c r="C12" s="68">
        <v>3</v>
      </c>
      <c r="D12" s="68">
        <v>4</v>
      </c>
      <c r="E12" s="68">
        <v>5</v>
      </c>
      <c r="F12" s="68">
        <v>6</v>
      </c>
      <c r="G12" s="67">
        <v>7</v>
      </c>
      <c r="H12" s="66">
        <v>8</v>
      </c>
      <c r="I12" s="68">
        <v>9</v>
      </c>
      <c r="J12" s="68">
        <v>10</v>
      </c>
      <c r="K12" s="68">
        <v>11</v>
      </c>
      <c r="L12" s="68">
        <v>12</v>
      </c>
      <c r="M12" s="67">
        <v>13</v>
      </c>
      <c r="N12" s="66">
        <v>14</v>
      </c>
      <c r="O12" s="68">
        <v>15</v>
      </c>
      <c r="P12" s="68">
        <v>16</v>
      </c>
      <c r="Q12" s="68">
        <v>17</v>
      </c>
      <c r="R12" s="68">
        <v>18</v>
      </c>
      <c r="S12" s="67">
        <v>19</v>
      </c>
      <c r="T12" s="66">
        <v>20</v>
      </c>
      <c r="U12" s="68">
        <v>21</v>
      </c>
      <c r="V12" s="68">
        <v>22</v>
      </c>
      <c r="W12" s="68">
        <v>23</v>
      </c>
      <c r="X12" s="68">
        <v>24</v>
      </c>
      <c r="Y12" s="67">
        <v>25</v>
      </c>
    </row>
    <row r="13" spans="1:25" ht="15">
      <c r="A13" s="61"/>
      <c r="B13" s="112"/>
      <c r="C13" s="113"/>
      <c r="D13" s="113"/>
      <c r="E13" s="113"/>
      <c r="F13" s="113"/>
      <c r="G13" s="114"/>
      <c r="H13" s="112"/>
      <c r="I13" s="113"/>
      <c r="J13" s="113"/>
      <c r="K13" s="113"/>
      <c r="L13" s="113"/>
      <c r="M13" s="114"/>
      <c r="N13" s="112"/>
      <c r="O13" s="113"/>
      <c r="P13" s="113"/>
      <c r="Q13" s="113"/>
      <c r="R13" s="113"/>
      <c r="S13" s="114"/>
      <c r="T13" s="115"/>
      <c r="U13" s="116"/>
      <c r="V13" s="116"/>
      <c r="W13" s="116"/>
      <c r="X13" s="116"/>
      <c r="Y13" s="117"/>
    </row>
    <row r="14" spans="1:25" ht="15">
      <c r="A14" s="69" t="s">
        <v>22</v>
      </c>
      <c r="B14" s="118"/>
      <c r="C14" s="119">
        <v>29200</v>
      </c>
      <c r="D14" s="119"/>
      <c r="E14" s="119"/>
      <c r="F14" s="119"/>
      <c r="G14" s="120"/>
      <c r="H14" s="118"/>
      <c r="I14" s="119"/>
      <c r="J14" s="119"/>
      <c r="K14" s="119"/>
      <c r="L14" s="119">
        <v>322</v>
      </c>
      <c r="M14" s="120"/>
      <c r="N14" s="118"/>
      <c r="O14" s="119">
        <v>5700</v>
      </c>
      <c r="P14" s="119"/>
      <c r="Q14" s="119"/>
      <c r="R14" s="119">
        <v>322</v>
      </c>
      <c r="S14" s="120"/>
      <c r="T14" s="121"/>
      <c r="U14" s="122">
        <f>C14+I14-O14</f>
        <v>23500</v>
      </c>
      <c r="V14" s="122"/>
      <c r="W14" s="122"/>
      <c r="X14" s="122">
        <f>F14+L14-R14</f>
        <v>0</v>
      </c>
      <c r="Y14" s="123"/>
    </row>
    <row r="15" spans="1:25" ht="15">
      <c r="A15" s="69" t="s">
        <v>80</v>
      </c>
      <c r="B15" s="118"/>
      <c r="C15" s="119"/>
      <c r="D15" s="119">
        <v>78000</v>
      </c>
      <c r="E15" s="119"/>
      <c r="F15" s="119"/>
      <c r="G15" s="120"/>
      <c r="H15" s="118"/>
      <c r="I15" s="119"/>
      <c r="J15" s="119">
        <v>25000</v>
      </c>
      <c r="K15" s="119"/>
      <c r="L15" s="119"/>
      <c r="M15" s="120">
        <v>996</v>
      </c>
      <c r="N15" s="118"/>
      <c r="O15" s="119"/>
      <c r="P15" s="119">
        <v>88000</v>
      </c>
      <c r="Q15" s="119"/>
      <c r="R15" s="119"/>
      <c r="S15" s="120">
        <v>996</v>
      </c>
      <c r="T15" s="121"/>
      <c r="U15" s="122"/>
      <c r="V15" s="122">
        <f>D15+J15-P15</f>
        <v>15000</v>
      </c>
      <c r="W15" s="122"/>
      <c r="X15" s="122"/>
      <c r="Y15" s="123">
        <f>M15-S15</f>
        <v>0</v>
      </c>
    </row>
    <row r="16" spans="1:25" ht="15">
      <c r="A16" s="69" t="s">
        <v>81</v>
      </c>
      <c r="B16" s="118"/>
      <c r="C16" s="119"/>
      <c r="D16" s="119"/>
      <c r="E16" s="119"/>
      <c r="F16" s="119"/>
      <c r="G16" s="120"/>
      <c r="H16" s="118"/>
      <c r="I16" s="119">
        <v>41000</v>
      </c>
      <c r="J16" s="119"/>
      <c r="K16" s="119"/>
      <c r="L16" s="119"/>
      <c r="M16" s="120"/>
      <c r="N16" s="118"/>
      <c r="O16" s="119"/>
      <c r="P16" s="119"/>
      <c r="Q16" s="119"/>
      <c r="R16" s="119"/>
      <c r="S16" s="120"/>
      <c r="T16" s="121"/>
      <c r="U16" s="122">
        <f>C16+I16-O16</f>
        <v>41000</v>
      </c>
      <c r="V16" s="122"/>
      <c r="W16" s="122"/>
      <c r="X16" s="122">
        <f>F16+L16-R16</f>
        <v>0</v>
      </c>
      <c r="Y16" s="123"/>
    </row>
    <row r="17" spans="1:25" ht="15.75" thickBot="1">
      <c r="A17" s="70"/>
      <c r="B17" s="124"/>
      <c r="C17" s="125"/>
      <c r="D17" s="125"/>
      <c r="E17" s="125"/>
      <c r="F17" s="125"/>
      <c r="G17" s="126"/>
      <c r="H17" s="124"/>
      <c r="I17" s="125"/>
      <c r="J17" s="125"/>
      <c r="K17" s="125"/>
      <c r="L17" s="125"/>
      <c r="M17" s="126"/>
      <c r="N17" s="124"/>
      <c r="O17" s="125"/>
      <c r="P17" s="125"/>
      <c r="Q17" s="125"/>
      <c r="R17" s="125"/>
      <c r="S17" s="126"/>
      <c r="T17" s="127"/>
      <c r="U17" s="128"/>
      <c r="V17" s="128"/>
      <c r="W17" s="128"/>
      <c r="X17" s="128"/>
      <c r="Y17" s="129"/>
    </row>
    <row r="18" spans="1:25" s="9" customFormat="1" ht="15.75" customHeight="1" thickBot="1">
      <c r="A18" s="130"/>
      <c r="B18" s="131"/>
      <c r="C18" s="132">
        <f>SUM(C14:C17)</f>
        <v>29200</v>
      </c>
      <c r="D18" s="132">
        <f>SUM(D14:D17)</f>
        <v>78000</v>
      </c>
      <c r="E18" s="132"/>
      <c r="F18" s="132"/>
      <c r="G18" s="133"/>
      <c r="H18" s="131">
        <f>SUM(H14:H17)</f>
        <v>0</v>
      </c>
      <c r="I18" s="132">
        <f>SUM(I14:I17)</f>
        <v>41000</v>
      </c>
      <c r="J18" s="132">
        <f>SUM(J14:J17)</f>
        <v>25000</v>
      </c>
      <c r="K18" s="132"/>
      <c r="L18" s="132">
        <f>SUM(L14:L17)</f>
        <v>322</v>
      </c>
      <c r="M18" s="133">
        <f>SUM(M14:M17)</f>
        <v>996</v>
      </c>
      <c r="N18" s="131">
        <f>SUM(N14:N17)</f>
        <v>0</v>
      </c>
      <c r="O18" s="132">
        <f>SUM(O14:O17)</f>
        <v>5700</v>
      </c>
      <c r="P18" s="132">
        <f>SUM(P14:P17)</f>
        <v>88000</v>
      </c>
      <c r="Q18" s="132"/>
      <c r="R18" s="132">
        <f>SUM(R14:R17)</f>
        <v>322</v>
      </c>
      <c r="S18" s="133">
        <f>SUM(S14:S17)</f>
        <v>996</v>
      </c>
      <c r="T18" s="131">
        <f>SUM(T14:T17)</f>
        <v>0</v>
      </c>
      <c r="U18" s="132">
        <f>SUM(U14:U17)</f>
        <v>64500</v>
      </c>
      <c r="V18" s="132">
        <f>SUM(V14:V17)</f>
        <v>15000</v>
      </c>
      <c r="W18" s="132"/>
      <c r="X18" s="132">
        <f>SUM(X14:X17)</f>
        <v>0</v>
      </c>
      <c r="Y18" s="134">
        <f>SUM(Y14:Y17)</f>
        <v>0</v>
      </c>
    </row>
  </sheetData>
  <mergeCells count="27">
    <mergeCell ref="X10:Y10"/>
    <mergeCell ref="T10:T11"/>
    <mergeCell ref="U10:U11"/>
    <mergeCell ref="V10:V11"/>
    <mergeCell ref="W10:W11"/>
    <mergeCell ref="R10:S10"/>
    <mergeCell ref="N10:N11"/>
    <mergeCell ref="O10:O11"/>
    <mergeCell ref="P10:P11"/>
    <mergeCell ref="Q10:Q11"/>
    <mergeCell ref="E10:E11"/>
    <mergeCell ref="L10:M10"/>
    <mergeCell ref="H10:H11"/>
    <mergeCell ref="I10:I11"/>
    <mergeCell ref="J10:J11"/>
    <mergeCell ref="K10:K11"/>
    <mergeCell ref="F10:G10"/>
    <mergeCell ref="B10:B11"/>
    <mergeCell ref="A6:Y6"/>
    <mergeCell ref="T8:Y8"/>
    <mergeCell ref="T9:Y9"/>
    <mergeCell ref="N8:S9"/>
    <mergeCell ref="H8:M9"/>
    <mergeCell ref="B8:G8"/>
    <mergeCell ref="B9:G9"/>
    <mergeCell ref="C10:C11"/>
    <mergeCell ref="D10:D11"/>
  </mergeCells>
  <printOptions/>
  <pageMargins left="0.46" right="0.1968503937007874" top="0.5905511811023623" bottom="0.7874015748031497" header="0.35433070866141736" footer="0.5905511811023623"/>
  <pageSetup horizontalDpi="600" verticalDpi="600" orientation="landscape" paperSize="9" scale="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Сергеевна</dc:creator>
  <cp:keywords/>
  <dc:description/>
  <cp:lastModifiedBy>*</cp:lastModifiedBy>
  <cp:lastPrinted>2005-07-04T04:51:55Z</cp:lastPrinted>
  <dcterms:created xsi:type="dcterms:W3CDTF">2003-10-20T06:06:10Z</dcterms:created>
  <dcterms:modified xsi:type="dcterms:W3CDTF">2005-07-04T04:55:50Z</dcterms:modified>
  <cp:category/>
  <cp:version/>
  <cp:contentType/>
  <cp:contentStatus/>
</cp:coreProperties>
</file>