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3510" activeTab="0"/>
  </bookViews>
  <sheets>
    <sheet name="Данные отчета" sheetId="1" r:id="rId1"/>
    <sheet name="Титульный лист" sheetId="2" state="hidden" r:id="rId2"/>
    <sheet name="Ввод данных в ТИК" sheetId="3" r:id="rId3"/>
    <sheet name="Расчет 1" sheetId="4" state="hidden" r:id="rId4"/>
    <sheet name="Расчет 2" sheetId="5" state="hidden" r:id="rId5"/>
    <sheet name="Расчет 3" sheetId="6" state="hidden" r:id="rId6"/>
  </sheets>
  <definedNames>
    <definedName name="Z_24BD93E0_77CB_11D8_9E5A_444553540000_.wvu.PrintArea" localSheetId="1" hidden="1">'Титульный лист'!$A$1:$P$28</definedName>
    <definedName name="Z_24BD93E0_77CB_11D8_9E5A_444553540000_.wvu.PrintTitles" localSheetId="1" hidden="1">'Титульный лист'!$34:$34</definedName>
    <definedName name="Z_759CC1BC_C3D8_11D9_828B_0080481C37C7_.wvu.PrintArea" localSheetId="1" hidden="1">'Титульный лист'!$A$1:$P$28</definedName>
    <definedName name="Z_759CC1BC_C3D8_11D9_828B_0080481C37C7_.wvu.PrintTitles" localSheetId="1" hidden="1">'Титульный лист'!$34:$34</definedName>
    <definedName name="Z_C40EE43D_36F1_4799_92F7_9CACB7F653CF_.wvu.PrintArea" localSheetId="1" hidden="1">'Титульный лист'!$A$1:$P$28</definedName>
    <definedName name="Z_C40EE43D_36F1_4799_92F7_9CACB7F653CF_.wvu.PrintTitles" localSheetId="1" hidden="1">'Титульный лист'!$34:$34</definedName>
    <definedName name="Z_F1317860_5E15_4223_A941_504B2F76800A_.wvu.PrintArea" localSheetId="1" hidden="1">'Титульный лист'!$A$1:$P$28</definedName>
    <definedName name="Z_F1317860_5E15_4223_A941_504B2F76800A_.wvu.PrintTitles" localSheetId="1" hidden="1">'Титульный лист'!$34:$34</definedName>
    <definedName name="Z_F8F3A227_738C_4400_A0A0_C279ACF8A5E9_.wvu.PrintArea" localSheetId="1" hidden="1">'Титульный лист'!$A$1:$P$28</definedName>
    <definedName name="Z_F8F3A227_738C_4400_A0A0_C279ACF8A5E9_.wvu.PrintTitles" localSheetId="1" hidden="1">'Титульный лист'!$34:$34</definedName>
    <definedName name="_xlnm.Print_Titles" localSheetId="1">'Титульный лист'!$34:$34</definedName>
    <definedName name="ЛИСТ1" localSheetId="2">'Ввод данных в ТИК'!$A$1:$I$16</definedName>
    <definedName name="ЛИСТ1">'Данные отчета'!$A$1:$O$16</definedName>
    <definedName name="_xlnm.Print_Area" localSheetId="1">'Титульный лист'!$A$1:$P$28</definedName>
  </definedNames>
  <calcPr fullCalcOnLoad="1"/>
</workbook>
</file>

<file path=xl/sharedStrings.xml><?xml version="1.0" encoding="utf-8"?>
<sst xmlns="http://schemas.openxmlformats.org/spreadsheetml/2006/main" count="754" uniqueCount="260">
  <si>
    <t>Код строки</t>
  </si>
  <si>
    <t>Всего по комиссиям</t>
  </si>
  <si>
    <t>в том числе</t>
  </si>
  <si>
    <t>Раздел 1. Исходные данные</t>
  </si>
  <si>
    <t>чел.</t>
  </si>
  <si>
    <t>ед.</t>
  </si>
  <si>
    <t>другие члены комиссии с правом решающего голоса</t>
  </si>
  <si>
    <t>1.1</t>
  </si>
  <si>
    <t>1.2</t>
  </si>
  <si>
    <t>1.3</t>
  </si>
  <si>
    <t>1.4</t>
  </si>
  <si>
    <t>1.5</t>
  </si>
  <si>
    <t>Транспортные расходы, всего</t>
  </si>
  <si>
    <t>Расходы на связь, всего</t>
  </si>
  <si>
    <t>на прием и передачу информации по радиосвязи</t>
  </si>
  <si>
    <t>почтово-телеграфные расходы</t>
  </si>
  <si>
    <t>Канцелярские расходы</t>
  </si>
  <si>
    <t>Командировочные расходы</t>
  </si>
  <si>
    <t>приобретение  малоценных и быстроизнашивающихся материальных ценностей</t>
  </si>
  <si>
    <t>расходы по содержанию помещения</t>
  </si>
  <si>
    <t>изготовление печатей</t>
  </si>
  <si>
    <t>2.1</t>
  </si>
  <si>
    <t>2.1.1</t>
  </si>
  <si>
    <t>2.1.2</t>
  </si>
  <si>
    <t>2.1.3</t>
  </si>
  <si>
    <t>2.1.4</t>
  </si>
  <si>
    <t>2.1.5</t>
  </si>
  <si>
    <t>2.2</t>
  </si>
  <si>
    <t>2.3</t>
  </si>
  <si>
    <t>2.5</t>
  </si>
  <si>
    <t>2.6</t>
  </si>
  <si>
    <t>2.7</t>
  </si>
  <si>
    <t>2.8</t>
  </si>
  <si>
    <t>2.10</t>
  </si>
  <si>
    <t>2.11</t>
  </si>
  <si>
    <t>3</t>
  </si>
  <si>
    <t>руб.</t>
  </si>
  <si>
    <t>непосредственные расходы комиссии</t>
  </si>
  <si>
    <t>В том числе</t>
  </si>
  <si>
    <t>всего</t>
  </si>
  <si>
    <t>№ п/п</t>
  </si>
  <si>
    <t xml:space="preserve">ОТЧЕТ </t>
  </si>
  <si>
    <t>ИКС РФ</t>
  </si>
  <si>
    <t>ТИК</t>
  </si>
  <si>
    <t>централизованные расходы для</t>
  </si>
  <si>
    <t>ОИК</t>
  </si>
  <si>
    <t>УИК</t>
  </si>
  <si>
    <t>х</t>
  </si>
  <si>
    <t>Количество избирательных комиссий (комиссий референдума)</t>
  </si>
  <si>
    <t>2.9</t>
  </si>
  <si>
    <t>Печать</t>
  </si>
  <si>
    <t>о поступлении и расходовании средств федерального бюджета, выделенных избирательной комиссии (комиссии референдума)</t>
  </si>
  <si>
    <t>1.6</t>
  </si>
  <si>
    <t>Дата представления отчета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</si>
  <si>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</si>
  <si>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</si>
  <si>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</si>
  <si>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</si>
  <si>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</si>
  <si>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</si>
  <si>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</si>
  <si>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</si>
  <si>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</si>
  <si>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Начисления на оплату труда </t>
  </si>
  <si>
    <t>в том числе:                                                      работающих на постоянной (штатной) основе</t>
  </si>
  <si>
    <t>расходы на изготовление избирательных бюллетений по одномандатным избирательным округам *</t>
  </si>
  <si>
    <t>изготовление информационных материалов о зарегистрированных кандидатах*</t>
  </si>
  <si>
    <t>расходы на изготовление другой печатной продукции**</t>
  </si>
  <si>
    <t>Расходы на возмещение транспортных расходов зарегистрированным кандидатам*</t>
  </si>
  <si>
    <t>другие транспортные расходы**</t>
  </si>
  <si>
    <t>спецсвязь***</t>
  </si>
  <si>
    <t>другие расходы на связь**</t>
  </si>
  <si>
    <t>другие**</t>
  </si>
  <si>
    <t>междугородную и факсимильную</t>
  </si>
  <si>
    <t>Число зарегистрированных кандидатов, имеющих право на возмещение транспортных расходов*</t>
  </si>
  <si>
    <t xml:space="preserve">освобожденных от основной работы в период выборов </t>
  </si>
  <si>
    <t>Компенсация, дополнительная оплата труда, вознаграждение, всего,                                                          в том числе</t>
  </si>
  <si>
    <t>в том числе                                                      членов комиссии, работающих на штатной основе</t>
  </si>
  <si>
    <t>в том числе                                              расходы на изготовление избирательных бюллетений по федеральному избирательному округу</t>
  </si>
  <si>
    <t>в том числе                                            приобретение технологического оборудования (кабин, ящиков)</t>
  </si>
  <si>
    <t>***) Не предусматриваются в случае централизованной оплаты Центральной избирательной комиссией Российской Федерации.</t>
  </si>
  <si>
    <t>Примечания.</t>
  </si>
  <si>
    <t>к Инструкции о порядке открытия и ведения счетов, учета, отчетности и перечисления денежных средств, выделенных из федерального бюджета Центральной избирательной комиссии Российской Федерации, другим избирательным комиссиям, комиссиям референдума</t>
  </si>
  <si>
    <t>Другие расходы,связанные с подготовкой и проведением выборов (референдума), всего</t>
  </si>
  <si>
    <t>Всего фактические расходы на подготовку и проведение выборов (референдума)</t>
  </si>
  <si>
    <t>1. Графы 5, 12-15 заполняются территориальными избирательными комиссиями (комиссиями рефрендума).</t>
  </si>
  <si>
    <t>2. Графы 5,15 заполняются участковыми избирательными комиссиями (комиссиями рефрендума).</t>
  </si>
  <si>
    <t>Остаток средств на дату подписания отчета (подтверждается банком)</t>
  </si>
  <si>
    <t>Расходы на оборудование и содержание помещений и избирательных участков (участков рефрендума), всего</t>
  </si>
  <si>
    <t>ОИК непосредст-венные расходы комиссии</t>
  </si>
  <si>
    <t>Единица изме-рения</t>
  </si>
  <si>
    <t>изготовление открепительных удостоверений***</t>
  </si>
  <si>
    <t>2.4</t>
  </si>
  <si>
    <t>в связи с проведением досрочного голосования в труднодоступных районах</t>
  </si>
  <si>
    <t>непосредст-венные расходы комиссии</t>
  </si>
  <si>
    <t xml:space="preserve">                                                                 вид федеральных выборов (референдума Российской Федерации)</t>
  </si>
  <si>
    <t>Дата голосования на выборах (референдуме)</t>
  </si>
  <si>
    <t>Раздел 2. Фактические расходы на подготовку и проведение выборов (референдума)</t>
  </si>
  <si>
    <t>Компенсация членам комиссии с правом решающего голоса, освобожденным от основной работы на период выборов (референдума)</t>
  </si>
  <si>
    <t>транспортные расходы в день голосования на выборах (референдуме)</t>
  </si>
  <si>
    <t>Количество избирателей (участников референдума) на территории субъекта Российской Федерации</t>
  </si>
  <si>
    <t>наименование избирательной комиссии субъекта Российской Федерации, окружной избирательной комиссии, территориальной избирательной комиссии, участковой избирательной комиссии, комиссии референдума</t>
  </si>
  <si>
    <t>подпись</t>
  </si>
  <si>
    <t>инициалы, фамилия</t>
  </si>
  <si>
    <t>избирательной комиссии субъекта Российской Федерации, окружной избирательной комиссии, территориальной избирательной комиссии, участковой избирательной комиссии, комиссии референдума</t>
  </si>
  <si>
    <t xml:space="preserve">Число работников, привлекавшихся в период выборов к работе в комиссиии </t>
  </si>
  <si>
    <t>Дополнительная оплата труда (вознаграждение) членов комиссии с правом решающего голоса, всего</t>
  </si>
  <si>
    <t>Дополнительная оплата труда (вознаграждение) работников аппарата комиссии, работающих на штатной основе</t>
  </si>
  <si>
    <t>Оплата труда  работников, привлекавшихся к работе в комиссиях</t>
  </si>
  <si>
    <t xml:space="preserve">сборка, разборка  технологического оборудования </t>
  </si>
  <si>
    <t>Приложение № 10</t>
  </si>
  <si>
    <t>Число членов избирательных комиссий (комиссий референдума) с правом решающего голоса, всего</t>
  </si>
  <si>
    <t>Число работников аппарата избирательной комиссии (комиссии референдума), работающих на штатной основе</t>
  </si>
  <si>
    <t xml:space="preserve">иных членов комиссии </t>
  </si>
  <si>
    <t>Оплата питания  в день голосования на  выборах (референдуме)</t>
  </si>
  <si>
    <t>в том числе                                              завоз и вывоз избирательных бюллетеней,  открепительных удостоверений и другой печатной продукции, всего</t>
  </si>
  <si>
    <t>другими видами транспорта</t>
  </si>
  <si>
    <t>изготовление технологического оборудования (ящиков, стендов, вывесок, указателей)</t>
  </si>
  <si>
    <t>наименование участковой, территориальной избирательной комиссии (комиссии референдума), окружной избирательной комиссии или избирательной комиссии субъекта Российской Федерации</t>
  </si>
  <si>
    <t>**) Расшифровывается, если затраты  составляют более 10 процентов от общего объема по данному виду затрат</t>
  </si>
  <si>
    <t>*) Заполняется только при составлении отчетов о расходовании средств на выборах депутатов Государственной Думы Федерального Собрания Российской Федерации</t>
  </si>
  <si>
    <t>Председатель________________________________________________________________________________</t>
  </si>
  <si>
    <t>Бухгалтер__________________________________________________________________________________</t>
  </si>
  <si>
    <t xml:space="preserve"> </t>
  </si>
  <si>
    <t>Наименование</t>
  </si>
  <si>
    <t>УИК непосредствен-ные расходы комиссии</t>
  </si>
  <si>
    <t>централи-зованные расходы для УИК</t>
  </si>
  <si>
    <t>в том числе абонентская плата</t>
  </si>
  <si>
    <t>в том числе,                                                             авиационным транспортном</t>
  </si>
  <si>
    <t>x</t>
  </si>
  <si>
    <t>Расходы на изготовление печатной продукциии, всего, в том числе</t>
  </si>
  <si>
    <t>Раздел 2. Фактические расходы на подготовку и проведение выборов</t>
  </si>
  <si>
    <t>F18</t>
  </si>
  <si>
    <t>F33</t>
  </si>
  <si>
    <t>E8</t>
  </si>
  <si>
    <t>E18</t>
  </si>
  <si>
    <t>E33</t>
  </si>
  <si>
    <t>F9</t>
  </si>
  <si>
    <t>F20</t>
  </si>
  <si>
    <t>F27</t>
  </si>
  <si>
    <t>F34</t>
  </si>
  <si>
    <t>E9</t>
  </si>
  <si>
    <t>E20</t>
  </si>
  <si>
    <t>E27</t>
  </si>
  <si>
    <t>E34</t>
  </si>
  <si>
    <t>F11</t>
  </si>
  <si>
    <t>F21</t>
  </si>
  <si>
    <t>F28</t>
  </si>
  <si>
    <t>F35</t>
  </si>
  <si>
    <t>E11</t>
  </si>
  <si>
    <t>E21</t>
  </si>
  <si>
    <t>E28</t>
  </si>
  <si>
    <t>E35</t>
  </si>
  <si>
    <t>F12</t>
  </si>
  <si>
    <t>F22</t>
  </si>
  <si>
    <t>F29</t>
  </si>
  <si>
    <t>E12</t>
  </si>
  <si>
    <t>E22</t>
  </si>
  <si>
    <t>E29</t>
  </si>
  <si>
    <t>F37</t>
  </si>
  <si>
    <t>F13</t>
  </si>
  <si>
    <t>F23</t>
  </si>
  <si>
    <t>F30</t>
  </si>
  <si>
    <t>E37</t>
  </si>
  <si>
    <t>E13</t>
  </si>
  <si>
    <t>E23</t>
  </si>
  <si>
    <t>E30</t>
  </si>
  <si>
    <t>F38</t>
  </si>
  <si>
    <t>F14</t>
  </si>
  <si>
    <t>F24</t>
  </si>
  <si>
    <t>F31</t>
  </si>
  <si>
    <t>E38</t>
  </si>
  <si>
    <t>E14</t>
  </si>
  <si>
    <t>E24</t>
  </si>
  <si>
    <t>E31</t>
  </si>
  <si>
    <t>F39</t>
  </si>
  <si>
    <t>F15</t>
  </si>
  <si>
    <t>F25</t>
  </si>
  <si>
    <t>E39</t>
  </si>
  <si>
    <t>E15</t>
  </si>
  <si>
    <t>E25</t>
  </si>
  <si>
    <t>F40</t>
  </si>
  <si>
    <t>F43</t>
  </si>
  <si>
    <t>F49</t>
  </si>
  <si>
    <t>E40</t>
  </si>
  <si>
    <t>E43</t>
  </si>
  <si>
    <t>E49</t>
  </si>
  <si>
    <t>F41</t>
  </si>
  <si>
    <t>E41</t>
  </si>
  <si>
    <t>F44</t>
  </si>
  <si>
    <t>E44</t>
  </si>
  <si>
    <t>F45</t>
  </si>
  <si>
    <t>E45</t>
  </si>
  <si>
    <t>F46</t>
  </si>
  <si>
    <t>E46</t>
  </si>
  <si>
    <t>F47</t>
  </si>
  <si>
    <t>E47</t>
  </si>
  <si>
    <t>F48</t>
  </si>
  <si>
    <t>E48</t>
  </si>
  <si>
    <t>F19</t>
  </si>
  <si>
    <t>E19</t>
  </si>
  <si>
    <t>F26</t>
  </si>
  <si>
    <t>E26</t>
  </si>
  <si>
    <t>F32</t>
  </si>
  <si>
    <t>E32</t>
  </si>
  <si>
    <t>F36</t>
  </si>
  <si>
    <t>E36</t>
  </si>
  <si>
    <t>F42</t>
  </si>
  <si>
    <t>E42</t>
  </si>
  <si>
    <t>F51</t>
  </si>
  <si>
    <t>E51</t>
  </si>
  <si>
    <t>F52</t>
  </si>
  <si>
    <t>E52</t>
  </si>
  <si>
    <t>F53</t>
  </si>
  <si>
    <t>E53</t>
  </si>
  <si>
    <t>F54</t>
  </si>
  <si>
    <t>E54</t>
  </si>
  <si>
    <t>F55</t>
  </si>
  <si>
    <t>E55</t>
  </si>
  <si>
    <t>F56</t>
  </si>
  <si>
    <t>E56</t>
  </si>
  <si>
    <t>F57</t>
  </si>
  <si>
    <t>E57</t>
  </si>
  <si>
    <t>F58</t>
  </si>
  <si>
    <t>E58</t>
  </si>
  <si>
    <t>I20</t>
  </si>
  <si>
    <t>H20</t>
  </si>
  <si>
    <t>G20</t>
  </si>
  <si>
    <t>I10</t>
  </si>
  <si>
    <t>H10</t>
  </si>
  <si>
    <t>G10</t>
  </si>
  <si>
    <t>F10</t>
  </si>
  <si>
    <t>E10</t>
  </si>
  <si>
    <t>I27</t>
  </si>
  <si>
    <t>H27</t>
  </si>
  <si>
    <t>G27</t>
  </si>
  <si>
    <t>I35</t>
  </si>
  <si>
    <t>H35</t>
  </si>
  <si>
    <t>G35</t>
  </si>
  <si>
    <t>I41</t>
  </si>
  <si>
    <t>H41</t>
  </si>
  <si>
    <t>G41</t>
  </si>
  <si>
    <t>I50</t>
  </si>
  <si>
    <t>H50</t>
  </si>
  <si>
    <t>G50</t>
  </si>
  <si>
    <t>F50</t>
  </si>
  <si>
    <t>E50</t>
  </si>
  <si>
    <t>I18</t>
  </si>
  <si>
    <t>H18</t>
  </si>
  <si>
    <t>G18</t>
  </si>
  <si>
    <t>I34</t>
  </si>
  <si>
    <t>H34</t>
  </si>
  <si>
    <t>G34</t>
  </si>
  <si>
    <t>I59</t>
  </si>
  <si>
    <t>H59</t>
  </si>
  <si>
    <t>G59</t>
  </si>
  <si>
    <t>F59</t>
  </si>
  <si>
    <t>E59</t>
  </si>
  <si>
    <r>
      <t>на подготовку и проведение___</t>
    </r>
    <r>
      <rPr>
        <u val="single"/>
        <sz val="14"/>
        <rFont val="Arial Cyr"/>
        <family val="2"/>
      </rPr>
      <t>выборов Президента Российской Федерации</t>
    </r>
    <r>
      <rPr>
        <sz val="14"/>
        <rFont val="Arial Cyr"/>
        <family val="2"/>
      </rPr>
      <t>_</t>
    </r>
  </si>
  <si>
    <t>14 марта 2004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</si>
</sst>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&quot;р.&quot;_-;\-* #,##0.0&quot;р.&quot;_-;_-* &quot;-&quot;?&quot;р.&quot;_-;_-@_-"/>
    <numFmt numFmtId="165" formatCode="_-* #,##0.0_р_._-;\-* #,##0.0_р_._-;_-* &quot;-&quot;?_р_._-;_-@_-"/>
    <numFmt numFmtId="166" formatCode="#,##0.0_р_."/>
    <numFmt numFmtId="167" formatCode="0.0"/>
  </numFmts>
  <fonts count="1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sz val="9"/>
      <name val="Times New Roman"/>
      <family val="1"/>
    </font>
    <font>
      <sz val="12"/>
      <name val="Arial Cyr"/>
      <family val="2"/>
    </font>
    <font>
      <sz val="14"/>
      <name val="Arial Cyr"/>
      <family val="2"/>
    </font>
    <font>
      <b/>
      <sz val="16"/>
      <name val="Arial Cyr"/>
      <family val="2"/>
    </font>
    <font>
      <sz val="11"/>
      <name val="Times New Roman"/>
      <family val="1"/>
    </font>
    <font>
      <b/>
      <sz val="11"/>
      <name val="Arial Cyr"/>
      <family val="2"/>
    </font>
    <font>
      <sz val="10"/>
      <name val="Times New Roman Cyr"/>
      <family val="1"/>
    </font>
    <font>
      <u val="single"/>
      <sz val="14"/>
      <name val="Arial Cyr"/>
      <family val="2"/>
    </font>
    <font>
      <b/>
      <sz val="10"/>
      <name val="Times New Roman Cyr"/>
      <family val="1"/>
    </font>
    <font>
      <b/>
      <sz val="10"/>
      <name val="Arial Cyr"/>
      <family val="0"/>
    </font>
    <font>
      <i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67" fontId="5" fillId="0" borderId="0" xfId="0" applyNumberFormat="1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9" fontId="1" fillId="0" borderId="3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8" xfId="0" applyFont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49" fontId="1" fillId="0" borderId="9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1" fillId="0" borderId="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49" fontId="1" fillId="0" borderId="5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9" xfId="0" applyFont="1" applyBorder="1" applyAlignment="1">
      <alignment wrapText="1" shrinkToFit="1"/>
    </xf>
    <xf numFmtId="0" fontId="4" fillId="0" borderId="13" xfId="0" applyFont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167" fontId="5" fillId="0" borderId="0" xfId="0" applyNumberFormat="1" applyFont="1" applyBorder="1" applyAlignment="1">
      <alignment/>
    </xf>
    <xf numFmtId="0" fontId="4" fillId="0" borderId="3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9" fillId="2" borderId="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2" fontId="0" fillId="0" borderId="0" xfId="0" applyNumberFormat="1" applyAlignment="1">
      <alignment/>
    </xf>
    <xf numFmtId="2" fontId="9" fillId="2" borderId="5" xfId="0" applyNumberFormat="1" applyFont="1" applyFill="1" applyBorder="1" applyAlignment="1">
      <alignment horizontal="center"/>
    </xf>
    <xf numFmtId="2" fontId="9" fillId="2" borderId="4" xfId="0" applyNumberFormat="1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2" fontId="9" fillId="2" borderId="5" xfId="0" applyNumberFormat="1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2" fontId="5" fillId="0" borderId="5" xfId="0" applyNumberFormat="1" applyFont="1" applyBorder="1" applyAlignment="1" applyProtection="1">
      <alignment horizontal="right"/>
      <protection locked="0"/>
    </xf>
    <xf numFmtId="2" fontId="5" fillId="0" borderId="7" xfId="0" applyNumberFormat="1" applyFont="1" applyBorder="1" applyAlignment="1" applyProtection="1">
      <alignment horizontal="right"/>
      <protection locked="0"/>
    </xf>
    <xf numFmtId="2" fontId="5" fillId="0" borderId="3" xfId="0" applyNumberFormat="1" applyFont="1" applyBorder="1" applyAlignment="1" applyProtection="1">
      <alignment horizontal="right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2" fontId="5" fillId="0" borderId="5" xfId="0" applyNumberFormat="1" applyFont="1" applyFill="1" applyBorder="1" applyAlignment="1" applyProtection="1">
      <alignment horizontal="right"/>
      <protection locked="0"/>
    </xf>
    <xf numFmtId="2" fontId="5" fillId="0" borderId="4" xfId="0" applyNumberFormat="1" applyFont="1" applyFill="1" applyBorder="1" applyAlignment="1" applyProtection="1">
      <alignment horizontal="right"/>
      <protection locked="0"/>
    </xf>
    <xf numFmtId="2" fontId="5" fillId="0" borderId="5" xfId="0" applyNumberFormat="1" applyFont="1" applyFill="1" applyBorder="1" applyAlignment="1" applyProtection="1">
      <alignment/>
      <protection locked="0"/>
    </xf>
    <xf numFmtId="2" fontId="5" fillId="2" borderId="3" xfId="0" applyNumberFormat="1" applyFont="1" applyFill="1" applyBorder="1" applyAlignment="1" applyProtection="1">
      <alignment horizontal="right"/>
      <protection/>
    </xf>
    <xf numFmtId="1" fontId="5" fillId="0" borderId="3" xfId="0" applyNumberFormat="1" applyFont="1" applyBorder="1" applyAlignment="1" applyProtection="1">
      <alignment horizontal="right"/>
      <protection locked="0"/>
    </xf>
    <xf numFmtId="1" fontId="5" fillId="0" borderId="5" xfId="0" applyNumberFormat="1" applyFont="1" applyBorder="1" applyAlignment="1" applyProtection="1">
      <alignment horizontal="right"/>
      <protection locked="0"/>
    </xf>
    <xf numFmtId="1" fontId="5" fillId="0" borderId="5" xfId="0" applyNumberFormat="1" applyFont="1" applyBorder="1" applyAlignment="1" applyProtection="1">
      <alignment horizontal="right"/>
      <protection locked="0"/>
    </xf>
    <xf numFmtId="1" fontId="5" fillId="0" borderId="7" xfId="0" applyNumberFormat="1" applyFont="1" applyBorder="1" applyAlignment="1" applyProtection="1">
      <alignment horizontal="right"/>
      <protection locked="0"/>
    </xf>
    <xf numFmtId="1" fontId="5" fillId="0" borderId="4" xfId="0" applyNumberFormat="1" applyFont="1" applyBorder="1" applyAlignment="1" applyProtection="1">
      <alignment horizontal="right"/>
      <protection locked="0"/>
    </xf>
    <xf numFmtId="1" fontId="5" fillId="0" borderId="7" xfId="0" applyNumberFormat="1" applyFont="1" applyBorder="1" applyAlignment="1" applyProtection="1">
      <alignment horizontal="right"/>
      <protection locked="0"/>
    </xf>
    <xf numFmtId="49" fontId="1" fillId="0" borderId="3" xfId="0" applyNumberFormat="1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left" wrapText="1"/>
      <protection/>
    </xf>
    <xf numFmtId="0" fontId="4" fillId="0" borderId="3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1" fillId="0" borderId="5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left" wrapText="1"/>
      <protection/>
    </xf>
    <xf numFmtId="0" fontId="4" fillId="0" borderId="7" xfId="0" applyFont="1" applyBorder="1" applyAlignment="1" applyProtection="1">
      <alignment horizontal="center" wrapText="1"/>
      <protection/>
    </xf>
    <xf numFmtId="0" fontId="4" fillId="0" borderId="5" xfId="0" applyFont="1" applyBorder="1" applyAlignment="1" applyProtection="1">
      <alignment horizontal="center" wrapText="1"/>
      <protection/>
    </xf>
    <xf numFmtId="49" fontId="1" fillId="0" borderId="4" xfId="0" applyNumberFormat="1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left" wrapText="1"/>
      <protection/>
    </xf>
    <xf numFmtId="0" fontId="4" fillId="0" borderId="4" xfId="0" applyFont="1" applyBorder="1" applyAlignment="1" applyProtection="1">
      <alignment horizontal="center" wrapText="1"/>
      <protection/>
    </xf>
    <xf numFmtId="49" fontId="1" fillId="0" borderId="4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left" wrapText="1"/>
      <protection/>
    </xf>
    <xf numFmtId="0" fontId="4" fillId="0" borderId="3" xfId="0" applyFont="1" applyFill="1" applyBorder="1" applyAlignment="1" applyProtection="1">
      <alignment horizontal="center" wrapText="1"/>
      <protection/>
    </xf>
    <xf numFmtId="0" fontId="4" fillId="0" borderId="4" xfId="0" applyFont="1" applyFill="1" applyBorder="1" applyAlignment="1" applyProtection="1">
      <alignment horizontal="center" wrapText="1"/>
      <protection/>
    </xf>
    <xf numFmtId="0" fontId="0" fillId="0" borderId="7" xfId="0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left" wrapText="1"/>
      <protection/>
    </xf>
    <xf numFmtId="0" fontId="4" fillId="0" borderId="12" xfId="0" applyFont="1" applyBorder="1" applyAlignment="1" applyProtection="1">
      <alignment horizontal="left"/>
      <protection/>
    </xf>
    <xf numFmtId="0" fontId="4" fillId="0" borderId="5" xfId="0" applyFont="1" applyFill="1" applyBorder="1" applyAlignment="1" applyProtection="1">
      <alignment horizontal="center" wrapText="1"/>
      <protection/>
    </xf>
    <xf numFmtId="49" fontId="1" fillId="0" borderId="5" xfId="0" applyNumberFormat="1" applyFont="1" applyFill="1" applyBorder="1" applyAlignment="1" applyProtection="1">
      <alignment vertical="center"/>
      <protection/>
    </xf>
    <xf numFmtId="0" fontId="4" fillId="0" borderId="9" xfId="0" applyFont="1" applyFill="1" applyBorder="1" applyAlignment="1" applyProtection="1">
      <alignment horizontal="left" wrapText="1"/>
      <protection/>
    </xf>
    <xf numFmtId="0" fontId="0" fillId="0" borderId="0" xfId="0" applyFill="1" applyAlignment="1" applyProtection="1">
      <alignment/>
      <protection/>
    </xf>
    <xf numFmtId="49" fontId="1" fillId="0" borderId="7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wrapText="1" shrinkToFit="1"/>
      <protection/>
    </xf>
    <xf numFmtId="0" fontId="4" fillId="0" borderId="9" xfId="0" applyFont="1" applyBorder="1" applyAlignment="1" applyProtection="1">
      <alignment horizontal="left"/>
      <protection/>
    </xf>
    <xf numFmtId="0" fontId="0" fillId="0" borderId="5" xfId="0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6" xfId="0" applyFont="1" applyBorder="1" applyAlignment="1" applyProtection="1">
      <alignment horizontal="center" wrapText="1"/>
      <protection/>
    </xf>
    <xf numFmtId="0" fontId="4" fillId="0" borderId="8" xfId="0" applyFont="1" applyBorder="1" applyAlignment="1" applyProtection="1">
      <alignment horizontal="center" wrapText="1"/>
      <protection/>
    </xf>
    <xf numFmtId="0" fontId="4" fillId="0" borderId="3" xfId="0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167" fontId="5" fillId="0" borderId="0" xfId="0" applyNumberFormat="1" applyFont="1" applyBorder="1" applyAlignment="1" applyProtection="1">
      <alignment/>
      <protection/>
    </xf>
    <xf numFmtId="1" fontId="5" fillId="0" borderId="3" xfId="0" applyNumberFormat="1" applyFont="1" applyBorder="1" applyAlignment="1">
      <alignment horizontal="right"/>
    </xf>
    <xf numFmtId="1" fontId="5" fillId="0" borderId="4" xfId="0" applyNumberFormat="1" applyFont="1" applyBorder="1" applyAlignment="1">
      <alignment horizontal="right"/>
    </xf>
    <xf numFmtId="1" fontId="5" fillId="0" borderId="5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5" fillId="0" borderId="5" xfId="0" applyNumberFormat="1" applyFont="1" applyBorder="1" applyAlignment="1">
      <alignment horizontal="right"/>
    </xf>
    <xf numFmtId="1" fontId="5" fillId="0" borderId="7" xfId="0" applyNumberFormat="1" applyFont="1" applyBorder="1" applyAlignment="1">
      <alignment horizontal="right"/>
    </xf>
    <xf numFmtId="1" fontId="5" fillId="0" borderId="7" xfId="0" applyNumberFormat="1" applyFont="1" applyBorder="1" applyAlignment="1">
      <alignment horizontal="right"/>
    </xf>
    <xf numFmtId="1" fontId="9" fillId="0" borderId="3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 applyProtection="1">
      <alignment horizontal="right"/>
      <protection/>
    </xf>
    <xf numFmtId="2" fontId="9" fillId="0" borderId="4" xfId="0" applyNumberFormat="1" applyFont="1" applyBorder="1" applyAlignment="1" applyProtection="1">
      <alignment horizontal="center"/>
      <protection/>
    </xf>
    <xf numFmtId="2" fontId="9" fillId="0" borderId="3" xfId="0" applyNumberFormat="1" applyFont="1" applyBorder="1" applyAlignment="1" applyProtection="1">
      <alignment horizontal="center"/>
      <protection/>
    </xf>
    <xf numFmtId="2" fontId="5" fillId="0" borderId="5" xfId="0" applyNumberFormat="1" applyFont="1" applyBorder="1" applyAlignment="1" applyProtection="1">
      <alignment horizontal="right"/>
      <protection/>
    </xf>
    <xf numFmtId="2" fontId="9" fillId="0" borderId="5" xfId="0" applyNumberFormat="1" applyFont="1" applyBorder="1" applyAlignment="1" applyProtection="1">
      <alignment horizontal="center"/>
      <protection/>
    </xf>
    <xf numFmtId="2" fontId="5" fillId="0" borderId="4" xfId="0" applyNumberFormat="1" applyFont="1" applyBorder="1" applyAlignment="1" applyProtection="1">
      <alignment horizontal="right"/>
      <protection/>
    </xf>
    <xf numFmtId="2" fontId="5" fillId="0" borderId="4" xfId="0" applyNumberFormat="1" applyFont="1" applyBorder="1" applyAlignment="1" applyProtection="1">
      <alignment/>
      <protection/>
    </xf>
    <xf numFmtId="2" fontId="9" fillId="0" borderId="5" xfId="0" applyNumberFormat="1" applyFont="1" applyBorder="1" applyAlignment="1" applyProtection="1">
      <alignment horizontal="center"/>
      <protection/>
    </xf>
    <xf numFmtId="2" fontId="5" fillId="0" borderId="5" xfId="0" applyNumberFormat="1" applyFont="1" applyBorder="1" applyAlignment="1" applyProtection="1">
      <alignment/>
      <protection/>
    </xf>
    <xf numFmtId="2" fontId="5" fillId="0" borderId="4" xfId="0" applyNumberFormat="1" applyFont="1" applyFill="1" applyBorder="1" applyAlignment="1" applyProtection="1">
      <alignment horizontal="right"/>
      <protection/>
    </xf>
    <xf numFmtId="2" fontId="9" fillId="0" borderId="4" xfId="0" applyNumberFormat="1" applyFont="1" applyFill="1" applyBorder="1" applyAlignment="1" applyProtection="1">
      <alignment horizontal="center"/>
      <protection/>
    </xf>
    <xf numFmtId="2" fontId="9" fillId="0" borderId="4" xfId="0" applyNumberFormat="1" applyFont="1" applyFill="1" applyBorder="1" applyAlignment="1" applyProtection="1">
      <alignment horizontal="center"/>
      <protection/>
    </xf>
    <xf numFmtId="2" fontId="9" fillId="0" borderId="4" xfId="0" applyNumberFormat="1" applyFont="1" applyBorder="1" applyAlignment="1" applyProtection="1">
      <alignment horizontal="center"/>
      <protection/>
    </xf>
    <xf numFmtId="2" fontId="9" fillId="0" borderId="3" xfId="0" applyNumberFormat="1" applyFont="1" applyBorder="1" applyAlignment="1" applyProtection="1">
      <alignment horizontal="center"/>
      <protection/>
    </xf>
    <xf numFmtId="2" fontId="5" fillId="0" borderId="7" xfId="0" applyNumberFormat="1" applyFont="1" applyBorder="1" applyAlignment="1" applyProtection="1">
      <alignment horizontal="right"/>
      <protection/>
    </xf>
    <xf numFmtId="2" fontId="9" fillId="0" borderId="7" xfId="0" applyNumberFormat="1" applyFont="1" applyBorder="1" applyAlignment="1" applyProtection="1">
      <alignment horizontal="center"/>
      <protection/>
    </xf>
    <xf numFmtId="2" fontId="5" fillId="0" borderId="5" xfId="0" applyNumberFormat="1" applyFont="1" applyFill="1" applyBorder="1" applyAlignment="1" applyProtection="1">
      <alignment horizontal="right"/>
      <protection/>
    </xf>
    <xf numFmtId="2" fontId="9" fillId="0" borderId="5" xfId="0" applyNumberFormat="1" applyFont="1" applyFill="1" applyBorder="1" applyAlignment="1" applyProtection="1">
      <alignment horizontal="center"/>
      <protection/>
    </xf>
    <xf numFmtId="2" fontId="5" fillId="0" borderId="4" xfId="0" applyNumberFormat="1" applyFont="1" applyFill="1" applyBorder="1" applyAlignment="1" applyProtection="1">
      <alignment horizontal="right"/>
      <protection locked="0"/>
    </xf>
    <xf numFmtId="2" fontId="5" fillId="0" borderId="5" xfId="0" applyNumberFormat="1" applyFont="1" applyFill="1" applyBorder="1" applyAlignment="1">
      <alignment horizontal="right"/>
    </xf>
    <xf numFmtId="2" fontId="5" fillId="0" borderId="4" xfId="0" applyNumberFormat="1" applyFont="1" applyBorder="1" applyAlignment="1" applyProtection="1">
      <alignment horizontal="right"/>
      <protection locked="0"/>
    </xf>
    <xf numFmtId="2" fontId="5" fillId="0" borderId="5" xfId="0" applyNumberFormat="1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centerContinuous"/>
      <protection locked="0"/>
    </xf>
    <xf numFmtId="1" fontId="5" fillId="2" borderId="5" xfId="0" applyNumberFormat="1" applyFont="1" applyFill="1" applyBorder="1" applyAlignment="1" applyProtection="1">
      <alignment horizontal="right"/>
      <protection hidden="1"/>
    </xf>
    <xf numFmtId="1" fontId="5" fillId="2" borderId="3" xfId="0" applyNumberFormat="1" applyFont="1" applyFill="1" applyBorder="1" applyAlignment="1" applyProtection="1">
      <alignment horizontal="right"/>
      <protection hidden="1"/>
    </xf>
    <xf numFmtId="1" fontId="5" fillId="2" borderId="4" xfId="0" applyNumberFormat="1" applyFont="1" applyFill="1" applyBorder="1" applyAlignment="1" applyProtection="1">
      <alignment horizontal="right"/>
      <protection hidden="1"/>
    </xf>
    <xf numFmtId="1" fontId="5" fillId="2" borderId="0" xfId="0" applyNumberFormat="1" applyFont="1" applyFill="1" applyBorder="1" applyAlignment="1" applyProtection="1">
      <alignment horizontal="right"/>
      <protection hidden="1"/>
    </xf>
    <xf numFmtId="1" fontId="5" fillId="2" borderId="7" xfId="0" applyNumberFormat="1" applyFont="1" applyFill="1" applyBorder="1" applyAlignment="1" applyProtection="1">
      <alignment horizontal="right"/>
      <protection hidden="1"/>
    </xf>
    <xf numFmtId="2" fontId="5" fillId="2" borderId="3" xfId="0" applyNumberFormat="1" applyFont="1" applyFill="1" applyBorder="1" applyAlignment="1" applyProtection="1">
      <alignment horizontal="right"/>
      <protection hidden="1"/>
    </xf>
    <xf numFmtId="2" fontId="5" fillId="2" borderId="5" xfId="0" applyNumberFormat="1" applyFont="1" applyFill="1" applyBorder="1" applyAlignment="1" applyProtection="1">
      <alignment horizontal="right"/>
      <protection hidden="1"/>
    </xf>
    <xf numFmtId="2" fontId="5" fillId="2" borderId="4" xfId="0" applyNumberFormat="1" applyFont="1" applyFill="1" applyBorder="1" applyAlignment="1" applyProtection="1">
      <alignment horizontal="right"/>
      <protection hidden="1"/>
    </xf>
    <xf numFmtId="2" fontId="5" fillId="2" borderId="7" xfId="0" applyNumberFormat="1" applyFont="1" applyFill="1" applyBorder="1" applyAlignment="1" applyProtection="1">
      <alignment horizontal="right"/>
      <protection hidden="1"/>
    </xf>
    <xf numFmtId="2" fontId="5" fillId="0" borderId="3" xfId="0" applyNumberFormat="1" applyFont="1" applyFill="1" applyBorder="1" applyAlignment="1" applyProtection="1">
      <alignment horizontal="right"/>
      <protection hidden="1" locked="0"/>
    </xf>
    <xf numFmtId="0" fontId="9" fillId="2" borderId="4" xfId="0" applyFont="1" applyFill="1" applyBorder="1" applyAlignment="1" applyProtection="1">
      <alignment horizontal="center"/>
      <protection/>
    </xf>
    <xf numFmtId="2" fontId="5" fillId="2" borderId="4" xfId="0" applyNumberFormat="1" applyFont="1" applyFill="1" applyBorder="1" applyAlignment="1" applyProtection="1">
      <alignment/>
      <protection hidden="1"/>
    </xf>
    <xf numFmtId="1" fontId="5" fillId="2" borderId="5" xfId="0" applyNumberFormat="1" applyFont="1" applyFill="1" applyBorder="1" applyAlignment="1" applyProtection="1">
      <alignment horizontal="right"/>
      <protection hidden="1"/>
    </xf>
    <xf numFmtId="1" fontId="5" fillId="2" borderId="7" xfId="0" applyNumberFormat="1" applyFont="1" applyFill="1" applyBorder="1" applyAlignment="1" applyProtection="1">
      <alignment horizontal="right"/>
      <protection hidden="1"/>
    </xf>
    <xf numFmtId="0" fontId="11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3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49" fontId="13" fillId="0" borderId="28" xfId="0" applyNumberFormat="1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showGridLines="0" tabSelected="1" zoomScale="60" zoomScaleNormal="60" workbookViewId="0" topLeftCell="A1">
      <selection activeCell="B10" sqref="B10"/>
    </sheetView>
  </sheetViews>
  <sheetFormatPr defaultColWidth="9.00390625" defaultRowHeight="12.75"/>
  <cols>
    <col min="1" max="1" width="4.75390625" style="55" customWidth="1"/>
    <col min="2" max="2" width="40.625" style="55" customWidth="1"/>
    <col min="3" max="3" width="6.25390625" style="55" customWidth="1"/>
    <col min="4" max="4" width="9.125" style="55" customWidth="1"/>
    <col min="5" max="5" width="13.25390625" style="55" customWidth="1"/>
    <col min="6" max="6" width="12.875" style="55" customWidth="1"/>
    <col min="7" max="7" width="11.125" style="55" customWidth="1"/>
    <col min="8" max="10" width="9.125" style="55" customWidth="1"/>
    <col min="11" max="11" width="10.25390625" style="55" customWidth="1"/>
    <col min="12" max="12" width="12.75390625" style="55" customWidth="1"/>
    <col min="13" max="15" width="10.75390625" style="55" customWidth="1"/>
    <col min="16" max="16384" width="8.875" style="55" customWidth="1"/>
  </cols>
  <sheetData>
    <row r="1" spans="1:15" ht="12.75">
      <c r="A1" s="192" t="s">
        <v>40</v>
      </c>
      <c r="B1" s="198" t="s">
        <v>124</v>
      </c>
      <c r="C1" s="203" t="s">
        <v>0</v>
      </c>
      <c r="D1" s="195" t="s">
        <v>90</v>
      </c>
      <c r="E1" s="195" t="s">
        <v>1</v>
      </c>
      <c r="F1" s="198" t="s">
        <v>38</v>
      </c>
      <c r="G1" s="198"/>
      <c r="H1" s="198"/>
      <c r="I1" s="198"/>
      <c r="J1" s="198"/>
      <c r="K1" s="198"/>
      <c r="L1" s="198"/>
      <c r="M1" s="198"/>
      <c r="N1" s="198"/>
      <c r="O1" s="199"/>
    </row>
    <row r="2" spans="1:15" ht="12.75">
      <c r="A2" s="193"/>
      <c r="B2" s="190"/>
      <c r="C2" s="204"/>
      <c r="D2" s="196"/>
      <c r="E2" s="196"/>
      <c r="F2" s="190" t="s">
        <v>42</v>
      </c>
      <c r="G2" s="190"/>
      <c r="H2" s="190"/>
      <c r="I2" s="190"/>
      <c r="J2" s="190"/>
      <c r="K2" s="196" t="s">
        <v>89</v>
      </c>
      <c r="L2" s="196" t="s">
        <v>43</v>
      </c>
      <c r="M2" s="196"/>
      <c r="N2" s="196"/>
      <c r="O2" s="200" t="s">
        <v>125</v>
      </c>
    </row>
    <row r="3" spans="1:15" ht="12.75">
      <c r="A3" s="193"/>
      <c r="B3" s="190"/>
      <c r="C3" s="204"/>
      <c r="D3" s="196"/>
      <c r="E3" s="196"/>
      <c r="F3" s="190" t="s">
        <v>39</v>
      </c>
      <c r="G3" s="190" t="s">
        <v>2</v>
      </c>
      <c r="H3" s="190"/>
      <c r="I3" s="190"/>
      <c r="J3" s="190"/>
      <c r="K3" s="196"/>
      <c r="L3" s="190" t="s">
        <v>39</v>
      </c>
      <c r="M3" s="190" t="s">
        <v>2</v>
      </c>
      <c r="N3" s="190"/>
      <c r="O3" s="200"/>
    </row>
    <row r="4" spans="1:15" ht="28.5" customHeight="1">
      <c r="A4" s="193"/>
      <c r="B4" s="190"/>
      <c r="C4" s="204"/>
      <c r="D4" s="196"/>
      <c r="E4" s="196"/>
      <c r="F4" s="190"/>
      <c r="G4" s="196" t="s">
        <v>37</v>
      </c>
      <c r="H4" s="196" t="s">
        <v>44</v>
      </c>
      <c r="I4" s="196"/>
      <c r="J4" s="196"/>
      <c r="K4" s="196"/>
      <c r="L4" s="190"/>
      <c r="M4" s="196" t="s">
        <v>94</v>
      </c>
      <c r="N4" s="196" t="s">
        <v>126</v>
      </c>
      <c r="O4" s="200"/>
    </row>
    <row r="5" spans="1:15" ht="42.75" customHeight="1" thickBot="1">
      <c r="A5" s="194"/>
      <c r="B5" s="206"/>
      <c r="C5" s="205"/>
      <c r="D5" s="197"/>
      <c r="E5" s="197"/>
      <c r="F5" s="206"/>
      <c r="G5" s="197"/>
      <c r="H5" s="61" t="s">
        <v>45</v>
      </c>
      <c r="I5" s="61" t="s">
        <v>43</v>
      </c>
      <c r="J5" s="61" t="s">
        <v>46</v>
      </c>
      <c r="K5" s="197"/>
      <c r="L5" s="206"/>
      <c r="M5" s="197"/>
      <c r="N5" s="197"/>
      <c r="O5" s="201"/>
    </row>
    <row r="6" spans="1:15" ht="12.75">
      <c r="A6" s="65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6">
        <v>7</v>
      </c>
      <c r="H6" s="66">
        <v>8</v>
      </c>
      <c r="I6" s="66">
        <v>9</v>
      </c>
      <c r="J6" s="66">
        <v>10</v>
      </c>
      <c r="K6" s="66">
        <v>11</v>
      </c>
      <c r="L6" s="66">
        <v>12</v>
      </c>
      <c r="M6" s="66">
        <v>13</v>
      </c>
      <c r="N6" s="66">
        <v>14</v>
      </c>
      <c r="O6" s="67">
        <v>15</v>
      </c>
    </row>
    <row r="7" spans="1:16" ht="15">
      <c r="A7" s="212" t="s">
        <v>3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4"/>
      <c r="P7"/>
    </row>
    <row r="8" spans="1:16" ht="36.75">
      <c r="A8" s="25" t="s">
        <v>7</v>
      </c>
      <c r="B8" s="48" t="s">
        <v>100</v>
      </c>
      <c r="C8" s="17" t="s">
        <v>54</v>
      </c>
      <c r="D8" s="18" t="s">
        <v>4</v>
      </c>
      <c r="E8" s="140">
        <f>'Ввод данных в ТИК'!E8</f>
        <v>29329</v>
      </c>
      <c r="F8" s="147" t="s">
        <v>47</v>
      </c>
      <c r="G8" s="147" t="s">
        <v>47</v>
      </c>
      <c r="H8" s="147" t="s">
        <v>47</v>
      </c>
      <c r="I8" s="147" t="s">
        <v>47</v>
      </c>
      <c r="J8" s="147" t="s">
        <v>47</v>
      </c>
      <c r="K8" s="148" t="s">
        <v>47</v>
      </c>
      <c r="L8" s="147" t="s">
        <v>47</v>
      </c>
      <c r="M8" s="147" t="s">
        <v>47</v>
      </c>
      <c r="N8" s="147" t="s">
        <v>47</v>
      </c>
      <c r="O8" s="140">
        <f>'Ввод данных в ТИК'!I8</f>
        <v>29329</v>
      </c>
      <c r="P8"/>
    </row>
    <row r="9" spans="1:16" ht="24.75">
      <c r="A9" s="25" t="s">
        <v>8</v>
      </c>
      <c r="B9" s="48" t="s">
        <v>48</v>
      </c>
      <c r="C9" s="17" t="s">
        <v>55</v>
      </c>
      <c r="D9" s="18" t="s">
        <v>5</v>
      </c>
      <c r="E9" s="140">
        <f>'Ввод данных в ТИК'!E9</f>
        <v>16</v>
      </c>
      <c r="F9" s="140"/>
      <c r="G9" s="140"/>
      <c r="H9" s="147" t="s">
        <v>47</v>
      </c>
      <c r="I9" s="147" t="s">
        <v>47</v>
      </c>
      <c r="J9" s="147" t="s">
        <v>47</v>
      </c>
      <c r="K9" s="148" t="s">
        <v>129</v>
      </c>
      <c r="L9" s="140">
        <f>'Ввод данных в ТИК'!F9</f>
        <v>1</v>
      </c>
      <c r="M9" s="140">
        <f>'Ввод данных в ТИК'!G9</f>
        <v>1</v>
      </c>
      <c r="N9" s="147" t="s">
        <v>47</v>
      </c>
      <c r="O9" s="140">
        <f>'Ввод данных в ТИК'!I9</f>
        <v>15</v>
      </c>
      <c r="P9"/>
    </row>
    <row r="10" spans="1:16" ht="36.75">
      <c r="A10" s="26" t="s">
        <v>9</v>
      </c>
      <c r="B10" s="46" t="s">
        <v>111</v>
      </c>
      <c r="C10" s="19" t="s">
        <v>56</v>
      </c>
      <c r="D10" s="20" t="s">
        <v>4</v>
      </c>
      <c r="E10" s="141">
        <f>'Ввод данных в ТИК'!E10</f>
        <v>147</v>
      </c>
      <c r="F10" s="141"/>
      <c r="G10" s="141"/>
      <c r="H10" s="149" t="s">
        <v>47</v>
      </c>
      <c r="I10" s="149" t="s">
        <v>47</v>
      </c>
      <c r="J10" s="149" t="s">
        <v>47</v>
      </c>
      <c r="K10" s="149" t="s">
        <v>129</v>
      </c>
      <c r="L10" s="141">
        <f>'Ввод данных в ТИК'!F10</f>
        <v>9</v>
      </c>
      <c r="M10" s="141">
        <f>'Ввод данных в ТИК'!G10</f>
        <v>9</v>
      </c>
      <c r="N10" s="149" t="s">
        <v>47</v>
      </c>
      <c r="O10" s="141">
        <f>'Ввод данных в ТИК'!I10</f>
        <v>138</v>
      </c>
      <c r="P10" s="14"/>
    </row>
    <row r="11" spans="1:16" ht="24.75">
      <c r="A11" s="35"/>
      <c r="B11" s="47" t="s">
        <v>64</v>
      </c>
      <c r="C11" s="21" t="s">
        <v>57</v>
      </c>
      <c r="D11" s="22" t="s">
        <v>4</v>
      </c>
      <c r="E11" s="143">
        <f>'Ввод данных в ТИК'!E11</f>
        <v>1</v>
      </c>
      <c r="F11" s="142"/>
      <c r="G11" s="142"/>
      <c r="H11" s="150" t="s">
        <v>47</v>
      </c>
      <c r="I11" s="150" t="s">
        <v>47</v>
      </c>
      <c r="J11" s="150" t="s">
        <v>47</v>
      </c>
      <c r="K11" s="150" t="s">
        <v>47</v>
      </c>
      <c r="L11" s="142">
        <f>'Ввод данных в ТИК'!F11</f>
        <v>1</v>
      </c>
      <c r="M11" s="142">
        <f>'Ввод данных в ТИК'!G11</f>
        <v>1</v>
      </c>
      <c r="N11" s="150" t="s">
        <v>47</v>
      </c>
      <c r="O11" s="150" t="s">
        <v>47</v>
      </c>
      <c r="P11" s="14"/>
    </row>
    <row r="12" spans="1:16" ht="24.75">
      <c r="A12" s="35"/>
      <c r="B12" s="47" t="s">
        <v>75</v>
      </c>
      <c r="C12" s="21" t="s">
        <v>58</v>
      </c>
      <c r="D12" s="22" t="s">
        <v>4</v>
      </c>
      <c r="E12" s="143">
        <f>'Ввод данных в ТИК'!E12</f>
        <v>0</v>
      </c>
      <c r="F12" s="142"/>
      <c r="G12" s="142"/>
      <c r="H12" s="150" t="s">
        <v>47</v>
      </c>
      <c r="I12" s="150" t="s">
        <v>47</v>
      </c>
      <c r="J12" s="150" t="s">
        <v>47</v>
      </c>
      <c r="K12" s="150" t="s">
        <v>129</v>
      </c>
      <c r="L12" s="144">
        <f>'Ввод данных в ТИК'!F12</f>
        <v>0</v>
      </c>
      <c r="M12" s="144">
        <f>'Ввод данных в ТИК'!G12</f>
        <v>0</v>
      </c>
      <c r="N12" s="150" t="s">
        <v>47</v>
      </c>
      <c r="O12" s="142">
        <f>'Ввод данных в ТИК'!I12</f>
        <v>0</v>
      </c>
      <c r="P12" s="14"/>
    </row>
    <row r="13" spans="1:16" ht="24.75">
      <c r="A13" s="36"/>
      <c r="B13" s="52" t="s">
        <v>6</v>
      </c>
      <c r="C13" s="23" t="s">
        <v>59</v>
      </c>
      <c r="D13" s="24" t="s">
        <v>4</v>
      </c>
      <c r="E13" s="145">
        <f>'Ввод данных в ТИК'!E13</f>
        <v>146</v>
      </c>
      <c r="F13" s="145"/>
      <c r="G13" s="145"/>
      <c r="H13" s="151" t="s">
        <v>47</v>
      </c>
      <c r="I13" s="151" t="s">
        <v>47</v>
      </c>
      <c r="J13" s="151" t="s">
        <v>47</v>
      </c>
      <c r="K13" s="151" t="s">
        <v>129</v>
      </c>
      <c r="L13" s="146">
        <f>'Ввод данных в ТИК'!F13</f>
        <v>8</v>
      </c>
      <c r="M13" s="146">
        <f>'Ввод данных в ТИК'!G13</f>
        <v>8</v>
      </c>
      <c r="N13" s="151" t="s">
        <v>47</v>
      </c>
      <c r="O13" s="145">
        <f>'Ввод данных в ТИК'!I13</f>
        <v>138</v>
      </c>
      <c r="P13" s="14"/>
    </row>
    <row r="14" spans="1:16" ht="36.75">
      <c r="A14" s="26" t="s">
        <v>10</v>
      </c>
      <c r="B14" s="46" t="s">
        <v>112</v>
      </c>
      <c r="C14" s="19" t="s">
        <v>60</v>
      </c>
      <c r="D14" s="20" t="s">
        <v>4</v>
      </c>
      <c r="E14" s="141">
        <f>'Ввод данных в ТИК'!E14</f>
        <v>0</v>
      </c>
      <c r="F14" s="141"/>
      <c r="G14" s="141"/>
      <c r="H14" s="152" t="s">
        <v>47</v>
      </c>
      <c r="I14" s="152" t="s">
        <v>47</v>
      </c>
      <c r="J14" s="152" t="s">
        <v>47</v>
      </c>
      <c r="K14" s="149" t="s">
        <v>129</v>
      </c>
      <c r="L14" s="141">
        <f>'Ввод данных в ТИК'!F14</f>
        <v>0</v>
      </c>
      <c r="M14" s="141">
        <f>'Ввод данных в ТИК'!G14</f>
        <v>0</v>
      </c>
      <c r="N14" s="152" t="s">
        <v>47</v>
      </c>
      <c r="O14" s="152" t="s">
        <v>47</v>
      </c>
      <c r="P14" s="14"/>
    </row>
    <row r="15" spans="1:16" ht="24.75">
      <c r="A15" s="26" t="s">
        <v>11</v>
      </c>
      <c r="B15" s="46" t="s">
        <v>105</v>
      </c>
      <c r="C15" s="19" t="s">
        <v>61</v>
      </c>
      <c r="D15" s="20" t="s">
        <v>4</v>
      </c>
      <c r="E15" s="141">
        <f>'Ввод данных в ТИК'!E15</f>
        <v>40</v>
      </c>
      <c r="F15" s="141"/>
      <c r="G15" s="141"/>
      <c r="H15" s="152" t="s">
        <v>47</v>
      </c>
      <c r="I15" s="152" t="s">
        <v>47</v>
      </c>
      <c r="J15" s="152" t="s">
        <v>47</v>
      </c>
      <c r="K15" s="149" t="s">
        <v>129</v>
      </c>
      <c r="L15" s="141">
        <f>'Ввод данных в ТИК'!F15</f>
        <v>10</v>
      </c>
      <c r="M15" s="141">
        <f>'Ввод данных в ТИК'!G15</f>
        <v>10</v>
      </c>
      <c r="N15" s="152" t="s">
        <v>47</v>
      </c>
      <c r="O15" s="141">
        <f>'Ввод данных в ТИК'!I15</f>
        <v>30</v>
      </c>
      <c r="P15" s="14"/>
    </row>
    <row r="16" spans="1:16" ht="36.75">
      <c r="A16" s="25" t="s">
        <v>52</v>
      </c>
      <c r="B16" s="48" t="s">
        <v>74</v>
      </c>
      <c r="C16" s="17" t="s">
        <v>62</v>
      </c>
      <c r="D16" s="18" t="s">
        <v>4</v>
      </c>
      <c r="E16" s="148" t="s">
        <v>129</v>
      </c>
      <c r="F16" s="147" t="s">
        <v>47</v>
      </c>
      <c r="G16" s="147" t="s">
        <v>47</v>
      </c>
      <c r="H16" s="147" t="s">
        <v>47</v>
      </c>
      <c r="I16" s="147" t="s">
        <v>47</v>
      </c>
      <c r="J16" s="147" t="s">
        <v>47</v>
      </c>
      <c r="K16" s="148" t="s">
        <v>129</v>
      </c>
      <c r="L16" s="147" t="s">
        <v>47</v>
      </c>
      <c r="M16" s="147" t="s">
        <v>47</v>
      </c>
      <c r="N16" s="147" t="s">
        <v>47</v>
      </c>
      <c r="O16" s="147" t="s">
        <v>47</v>
      </c>
      <c r="P16" s="14"/>
    </row>
    <row r="17" spans="1:16" ht="15">
      <c r="A17" s="212" t="s">
        <v>97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4"/>
      <c r="P17" s="14"/>
    </row>
    <row r="18" spans="1:16" s="108" customFormat="1" ht="36.75">
      <c r="A18" s="104" t="s">
        <v>21</v>
      </c>
      <c r="B18" s="105" t="s">
        <v>76</v>
      </c>
      <c r="C18" s="106">
        <v>10</v>
      </c>
      <c r="D18" s="106" t="s">
        <v>36</v>
      </c>
      <c r="E18" s="153">
        <f>'Ввод данных в ТИК'!E18</f>
        <v>722542</v>
      </c>
      <c r="F18" s="153"/>
      <c r="G18" s="153"/>
      <c r="H18" s="154" t="s">
        <v>47</v>
      </c>
      <c r="I18" s="153"/>
      <c r="J18" s="153"/>
      <c r="K18" s="155" t="s">
        <v>129</v>
      </c>
      <c r="L18" s="153">
        <f>'Ввод данных в ТИК'!F18</f>
        <v>710812</v>
      </c>
      <c r="M18" s="153">
        <f>'Ввод данных в ТИК'!G18</f>
        <v>190813</v>
      </c>
      <c r="N18" s="153">
        <f>'Ввод данных в ТИК'!H18</f>
        <v>519999</v>
      </c>
      <c r="O18" s="153">
        <f>'Ввод данных в ТИК'!I18</f>
        <v>11730</v>
      </c>
      <c r="P18" s="107"/>
    </row>
    <row r="19" spans="1:16" s="108" customFormat="1" ht="48.75">
      <c r="A19" s="109" t="s">
        <v>22</v>
      </c>
      <c r="B19" s="110" t="s">
        <v>98</v>
      </c>
      <c r="C19" s="111">
        <v>11</v>
      </c>
      <c r="D19" s="112" t="s">
        <v>36</v>
      </c>
      <c r="E19" s="156">
        <f>'Ввод данных в ТИК'!E19</f>
        <v>0</v>
      </c>
      <c r="F19" s="156"/>
      <c r="G19" s="156"/>
      <c r="H19" s="154" t="s">
        <v>47</v>
      </c>
      <c r="I19" s="156"/>
      <c r="J19" s="156"/>
      <c r="K19" s="157" t="s">
        <v>129</v>
      </c>
      <c r="L19" s="156">
        <f>'Ввод данных в ТИК'!F19</f>
        <v>0</v>
      </c>
      <c r="M19" s="156">
        <f>'Ввод данных в ТИК'!G19</f>
        <v>0</v>
      </c>
      <c r="N19" s="156">
        <f>'Ввод данных в ТИК'!H19</f>
        <v>0</v>
      </c>
      <c r="O19" s="156">
        <f>'Ввод данных в ТИК'!I19</f>
        <v>0</v>
      </c>
      <c r="P19" s="107"/>
    </row>
    <row r="20" spans="1:16" s="108" customFormat="1" ht="36" customHeight="1">
      <c r="A20" s="113" t="s">
        <v>23</v>
      </c>
      <c r="B20" s="114" t="s">
        <v>106</v>
      </c>
      <c r="C20" s="112">
        <v>12</v>
      </c>
      <c r="D20" s="115" t="s">
        <v>36</v>
      </c>
      <c r="E20" s="158">
        <f>'Ввод данных в ТИК'!E20</f>
        <v>642277</v>
      </c>
      <c r="F20" s="158"/>
      <c r="G20" s="158"/>
      <c r="H20" s="154" t="s">
        <v>47</v>
      </c>
      <c r="I20" s="159"/>
      <c r="J20" s="159"/>
      <c r="K20" s="154" t="s">
        <v>129</v>
      </c>
      <c r="L20" s="158">
        <f>'Ввод данных в ТИК'!F20</f>
        <v>642277</v>
      </c>
      <c r="M20" s="158">
        <f>'Ввод данных в ТИК'!G20</f>
        <v>152278</v>
      </c>
      <c r="N20" s="159">
        <f>'Ввод данных в ТИК'!H20</f>
        <v>489999</v>
      </c>
      <c r="O20" s="158">
        <f>'Ввод данных в ТИК'!I20</f>
        <v>0</v>
      </c>
      <c r="P20" s="107"/>
    </row>
    <row r="21" spans="1:16" s="108" customFormat="1" ht="24.75">
      <c r="A21" s="109"/>
      <c r="B21" s="110" t="s">
        <v>77</v>
      </c>
      <c r="C21" s="112">
        <v>13</v>
      </c>
      <c r="D21" s="112" t="s">
        <v>36</v>
      </c>
      <c r="E21" s="156">
        <f>'Ввод данных в ТИК'!E21</f>
        <v>0</v>
      </c>
      <c r="F21" s="156"/>
      <c r="G21" s="156"/>
      <c r="H21" s="157" t="s">
        <v>129</v>
      </c>
      <c r="I21" s="160" t="s">
        <v>129</v>
      </c>
      <c r="J21" s="160" t="s">
        <v>129</v>
      </c>
      <c r="K21" s="157" t="s">
        <v>129</v>
      </c>
      <c r="L21" s="156">
        <f>'Ввод данных в ТИК'!F21</f>
        <v>0</v>
      </c>
      <c r="M21" s="156">
        <f>'Ввод данных в ТИК'!G21</f>
        <v>0</v>
      </c>
      <c r="N21" s="160" t="s">
        <v>129</v>
      </c>
      <c r="O21" s="160" t="s">
        <v>129</v>
      </c>
      <c r="P21" s="107"/>
    </row>
    <row r="22" spans="1:16" s="108" customFormat="1" ht="15">
      <c r="A22" s="109"/>
      <c r="B22" s="110" t="s">
        <v>113</v>
      </c>
      <c r="C22" s="111">
        <v>14</v>
      </c>
      <c r="D22" s="112" t="s">
        <v>36</v>
      </c>
      <c r="E22" s="156">
        <f>'Ввод данных в ТИК'!E22</f>
        <v>642277</v>
      </c>
      <c r="F22" s="156"/>
      <c r="G22" s="156"/>
      <c r="H22" s="157"/>
      <c r="I22" s="161"/>
      <c r="J22" s="161"/>
      <c r="K22" s="157" t="s">
        <v>129</v>
      </c>
      <c r="L22" s="156">
        <f>'Ввод данных в ТИК'!F22</f>
        <v>642277</v>
      </c>
      <c r="M22" s="156">
        <f>'Ввод данных в ТИК'!G22</f>
        <v>152278</v>
      </c>
      <c r="N22" s="161">
        <f>'Ввод данных в ТИК'!H22</f>
        <v>489999</v>
      </c>
      <c r="O22" s="161">
        <f>'Ввод данных в ТИК'!I22</f>
        <v>0</v>
      </c>
      <c r="P22" s="107"/>
    </row>
    <row r="23" spans="1:16" s="108" customFormat="1" ht="36.75">
      <c r="A23" s="116" t="s">
        <v>24</v>
      </c>
      <c r="B23" s="117" t="s">
        <v>107</v>
      </c>
      <c r="C23" s="118">
        <v>15</v>
      </c>
      <c r="D23" s="119" t="s">
        <v>36</v>
      </c>
      <c r="E23" s="162">
        <f>'Ввод данных в ТИК'!E23</f>
        <v>0</v>
      </c>
      <c r="F23" s="162"/>
      <c r="G23" s="162"/>
      <c r="H23" s="163" t="s">
        <v>129</v>
      </c>
      <c r="I23" s="164" t="s">
        <v>129</v>
      </c>
      <c r="J23" s="164" t="s">
        <v>129</v>
      </c>
      <c r="K23" s="163" t="s">
        <v>129</v>
      </c>
      <c r="L23" s="162">
        <f>'Ввод данных в ТИК'!F23</f>
        <v>0</v>
      </c>
      <c r="M23" s="162">
        <f>'Ввод данных в ТИК'!G23</f>
        <v>0</v>
      </c>
      <c r="N23" s="164" t="s">
        <v>129</v>
      </c>
      <c r="O23" s="164" t="s">
        <v>129</v>
      </c>
      <c r="P23" s="107"/>
    </row>
    <row r="24" spans="1:16" s="108" customFormat="1" ht="24.75">
      <c r="A24" s="113" t="s">
        <v>25</v>
      </c>
      <c r="B24" s="114" t="s">
        <v>108</v>
      </c>
      <c r="C24" s="106">
        <v>16</v>
      </c>
      <c r="D24" s="115" t="s">
        <v>36</v>
      </c>
      <c r="E24" s="158">
        <f>'Ввод данных в ТИК'!E24</f>
        <v>67600</v>
      </c>
      <c r="F24" s="158"/>
      <c r="G24" s="158"/>
      <c r="H24" s="154" t="s">
        <v>47</v>
      </c>
      <c r="I24" s="165" t="s">
        <v>129</v>
      </c>
      <c r="J24" s="165" t="s">
        <v>129</v>
      </c>
      <c r="K24" s="154" t="s">
        <v>129</v>
      </c>
      <c r="L24" s="158">
        <f>'Ввод данных в ТИК'!F24</f>
        <v>67600</v>
      </c>
      <c r="M24" s="158">
        <f>'Ввод данных в ТИК'!G24</f>
        <v>37600</v>
      </c>
      <c r="N24" s="173">
        <f>'Ввод данных в ТИК'!H24</f>
        <v>30000</v>
      </c>
      <c r="O24" s="158">
        <f>'Ввод данных в ТИК'!I24</f>
        <v>0</v>
      </c>
      <c r="P24" s="107"/>
    </row>
    <row r="25" spans="1:16" s="108" customFormat="1" ht="24.75">
      <c r="A25" s="104" t="s">
        <v>26</v>
      </c>
      <c r="B25" s="105" t="s">
        <v>114</v>
      </c>
      <c r="C25" s="106">
        <v>17</v>
      </c>
      <c r="D25" s="106" t="s">
        <v>36</v>
      </c>
      <c r="E25" s="153">
        <f>'Ввод данных в ТИК'!E25</f>
        <v>12665</v>
      </c>
      <c r="F25" s="153"/>
      <c r="G25" s="153"/>
      <c r="H25" s="154" t="s">
        <v>47</v>
      </c>
      <c r="I25" s="166" t="s">
        <v>129</v>
      </c>
      <c r="J25" s="166" t="s">
        <v>129</v>
      </c>
      <c r="K25" s="155" t="s">
        <v>129</v>
      </c>
      <c r="L25" s="153">
        <f>'Ввод данных в ТИК'!F25</f>
        <v>935</v>
      </c>
      <c r="M25" s="153">
        <f>'Ввод данных в ТИК'!G25</f>
        <v>935</v>
      </c>
      <c r="N25" s="166" t="s">
        <v>129</v>
      </c>
      <c r="O25" s="153">
        <f>'Ввод данных в ТИК'!I25</f>
        <v>11730</v>
      </c>
      <c r="P25" s="107"/>
    </row>
    <row r="26" spans="1:16" s="108" customFormat="1" ht="15">
      <c r="A26" s="104" t="s">
        <v>27</v>
      </c>
      <c r="B26" s="105" t="s">
        <v>63</v>
      </c>
      <c r="C26" s="106">
        <v>18</v>
      </c>
      <c r="D26" s="106" t="s">
        <v>36</v>
      </c>
      <c r="E26" s="153">
        <f>'Ввод данных в ТИК'!E26</f>
        <v>0</v>
      </c>
      <c r="F26" s="153"/>
      <c r="G26" s="153"/>
      <c r="H26" s="155" t="s">
        <v>129</v>
      </c>
      <c r="I26" s="166" t="s">
        <v>129</v>
      </c>
      <c r="J26" s="166" t="s">
        <v>129</v>
      </c>
      <c r="K26" s="155" t="s">
        <v>129</v>
      </c>
      <c r="L26" s="153">
        <f>'Ввод данных в ТИК'!F26</f>
        <v>0</v>
      </c>
      <c r="M26" s="153">
        <f>'Ввод данных в ТИК'!G26</f>
        <v>0</v>
      </c>
      <c r="N26" s="166" t="s">
        <v>129</v>
      </c>
      <c r="O26" s="166" t="s">
        <v>129</v>
      </c>
      <c r="P26" s="107"/>
    </row>
    <row r="27" spans="1:16" s="108" customFormat="1" ht="24.75">
      <c r="A27" s="113" t="s">
        <v>28</v>
      </c>
      <c r="B27" s="114" t="s">
        <v>130</v>
      </c>
      <c r="C27" s="112">
        <v>19</v>
      </c>
      <c r="D27" s="115" t="s">
        <v>36</v>
      </c>
      <c r="E27" s="158">
        <f>'Ввод данных в ТИК'!E27</f>
        <v>63806</v>
      </c>
      <c r="F27" s="158"/>
      <c r="G27" s="158"/>
      <c r="H27" s="154" t="s">
        <v>129</v>
      </c>
      <c r="I27" s="158"/>
      <c r="J27" s="158"/>
      <c r="K27" s="154" t="s">
        <v>129</v>
      </c>
      <c r="L27" s="158">
        <f>'Ввод данных в ТИК'!F27</f>
        <v>63806</v>
      </c>
      <c r="M27" s="158">
        <f>'Ввод данных в ТИК'!G27</f>
        <v>38749</v>
      </c>
      <c r="N27" s="158">
        <f>'Ввод данных в ТИК'!H27</f>
        <v>25057</v>
      </c>
      <c r="O27" s="158">
        <f>'Ввод данных в ТИК'!I27</f>
        <v>0</v>
      </c>
      <c r="P27" s="107"/>
    </row>
    <row r="28" spans="1:16" s="108" customFormat="1" ht="36.75">
      <c r="A28" s="109"/>
      <c r="B28" s="110" t="s">
        <v>78</v>
      </c>
      <c r="C28" s="112">
        <v>20</v>
      </c>
      <c r="D28" s="112" t="s">
        <v>36</v>
      </c>
      <c r="E28" s="156">
        <f>'Ввод данных в ТИК'!E28</f>
        <v>0</v>
      </c>
      <c r="F28" s="156"/>
      <c r="G28" s="160" t="s">
        <v>129</v>
      </c>
      <c r="H28" s="157" t="s">
        <v>129</v>
      </c>
      <c r="I28" s="160" t="s">
        <v>129</v>
      </c>
      <c r="J28" s="156"/>
      <c r="K28" s="157" t="s">
        <v>129</v>
      </c>
      <c r="L28" s="160" t="s">
        <v>129</v>
      </c>
      <c r="M28" s="160" t="s">
        <v>129</v>
      </c>
      <c r="N28" s="160" t="s">
        <v>129</v>
      </c>
      <c r="O28" s="156">
        <f>'Ввод данных в ТИК'!I28</f>
        <v>0</v>
      </c>
      <c r="P28" s="107"/>
    </row>
    <row r="29" spans="1:16" s="108" customFormat="1" ht="36.75">
      <c r="A29" s="109"/>
      <c r="B29" s="110" t="s">
        <v>65</v>
      </c>
      <c r="C29" s="112">
        <v>21</v>
      </c>
      <c r="D29" s="112" t="s">
        <v>36</v>
      </c>
      <c r="E29" s="157" t="s">
        <v>129</v>
      </c>
      <c r="F29" s="157" t="s">
        <v>129</v>
      </c>
      <c r="G29" s="160" t="s">
        <v>129</v>
      </c>
      <c r="H29" s="157" t="s">
        <v>129</v>
      </c>
      <c r="I29" s="160" t="s">
        <v>129</v>
      </c>
      <c r="J29" s="157" t="s">
        <v>129</v>
      </c>
      <c r="K29" s="157" t="s">
        <v>129</v>
      </c>
      <c r="L29" s="160" t="s">
        <v>129</v>
      </c>
      <c r="M29" s="160" t="s">
        <v>129</v>
      </c>
      <c r="N29" s="160" t="s">
        <v>129</v>
      </c>
      <c r="O29" s="157" t="s">
        <v>129</v>
      </c>
      <c r="P29" s="107"/>
    </row>
    <row r="30" spans="1:16" s="108" customFormat="1" ht="24.75">
      <c r="A30" s="109"/>
      <c r="B30" s="110" t="s">
        <v>66</v>
      </c>
      <c r="C30" s="112">
        <v>22</v>
      </c>
      <c r="D30" s="112" t="s">
        <v>36</v>
      </c>
      <c r="E30" s="157" t="s">
        <v>129</v>
      </c>
      <c r="F30" s="157" t="s">
        <v>129</v>
      </c>
      <c r="G30" s="160" t="s">
        <v>129</v>
      </c>
      <c r="H30" s="157" t="s">
        <v>129</v>
      </c>
      <c r="I30" s="160" t="s">
        <v>129</v>
      </c>
      <c r="J30" s="160" t="s">
        <v>129</v>
      </c>
      <c r="K30" s="157" t="s">
        <v>129</v>
      </c>
      <c r="L30" s="160" t="s">
        <v>129</v>
      </c>
      <c r="M30" s="160" t="s">
        <v>129</v>
      </c>
      <c r="N30" s="160" t="s">
        <v>129</v>
      </c>
      <c r="O30" s="160" t="s">
        <v>129</v>
      </c>
      <c r="P30" s="107"/>
    </row>
    <row r="31" spans="1:16" s="108" customFormat="1" ht="24.75">
      <c r="A31" s="109"/>
      <c r="B31" s="110" t="s">
        <v>91</v>
      </c>
      <c r="C31" s="112">
        <v>23</v>
      </c>
      <c r="D31" s="112" t="s">
        <v>36</v>
      </c>
      <c r="E31" s="160" t="s">
        <v>129</v>
      </c>
      <c r="F31" s="160" t="s">
        <v>129</v>
      </c>
      <c r="G31" s="160" t="s">
        <v>129</v>
      </c>
      <c r="H31" s="157" t="s">
        <v>129</v>
      </c>
      <c r="I31" s="160" t="s">
        <v>129</v>
      </c>
      <c r="J31" s="160" t="s">
        <v>129</v>
      </c>
      <c r="K31" s="157" t="s">
        <v>129</v>
      </c>
      <c r="L31" s="160" t="s">
        <v>129</v>
      </c>
      <c r="M31" s="160" t="s">
        <v>129</v>
      </c>
      <c r="N31" s="160" t="s">
        <v>129</v>
      </c>
      <c r="O31" s="160" t="s">
        <v>129</v>
      </c>
      <c r="P31" s="107"/>
    </row>
    <row r="32" spans="1:16" s="108" customFormat="1" ht="24.75">
      <c r="A32" s="120"/>
      <c r="B32" s="121" t="s">
        <v>67</v>
      </c>
      <c r="C32" s="111">
        <v>24</v>
      </c>
      <c r="D32" s="111" t="s">
        <v>36</v>
      </c>
      <c r="E32" s="167">
        <f>'Ввод данных в ТИК'!E32</f>
        <v>63806</v>
      </c>
      <c r="F32" s="167"/>
      <c r="G32" s="167"/>
      <c r="H32" s="168" t="s">
        <v>129</v>
      </c>
      <c r="I32" s="167"/>
      <c r="J32" s="167"/>
      <c r="K32" s="168" t="s">
        <v>129</v>
      </c>
      <c r="L32" s="167">
        <f>'Ввод данных в ТИК'!F32</f>
        <v>63806</v>
      </c>
      <c r="M32" s="167">
        <f>'Ввод данных в ТИК'!G32</f>
        <v>38749</v>
      </c>
      <c r="N32" s="167">
        <f>'Ввод данных в ТИК'!H32</f>
        <v>25057</v>
      </c>
      <c r="O32" s="167">
        <f>'Ввод данных в ТИК'!I32</f>
        <v>0</v>
      </c>
      <c r="P32" s="107"/>
    </row>
    <row r="33" spans="1:16" s="108" customFormat="1" ht="24.75">
      <c r="A33" s="113" t="s">
        <v>92</v>
      </c>
      <c r="B33" s="105" t="s">
        <v>68</v>
      </c>
      <c r="C33" s="106">
        <v>25</v>
      </c>
      <c r="D33" s="106" t="s">
        <v>36</v>
      </c>
      <c r="E33" s="155" t="s">
        <v>129</v>
      </c>
      <c r="F33" s="166" t="s">
        <v>129</v>
      </c>
      <c r="G33" s="166" t="s">
        <v>129</v>
      </c>
      <c r="H33" s="155" t="s">
        <v>129</v>
      </c>
      <c r="I33" s="166" t="s">
        <v>129</v>
      </c>
      <c r="J33" s="166" t="s">
        <v>129</v>
      </c>
      <c r="K33" s="155" t="s">
        <v>129</v>
      </c>
      <c r="L33" s="166" t="s">
        <v>129</v>
      </c>
      <c r="M33" s="166" t="s">
        <v>129</v>
      </c>
      <c r="N33" s="166" t="s">
        <v>129</v>
      </c>
      <c r="O33" s="166" t="s">
        <v>129</v>
      </c>
      <c r="P33" s="107"/>
    </row>
    <row r="34" spans="1:16" s="108" customFormat="1" ht="15">
      <c r="A34" s="113" t="s">
        <v>29</v>
      </c>
      <c r="B34" s="122" t="s">
        <v>12</v>
      </c>
      <c r="C34" s="112">
        <v>26</v>
      </c>
      <c r="D34" s="115" t="s">
        <v>36</v>
      </c>
      <c r="E34" s="158">
        <f>'Ввод данных в ТИК'!E34</f>
        <v>15000</v>
      </c>
      <c r="H34" s="154" t="s">
        <v>129</v>
      </c>
      <c r="I34" s="158"/>
      <c r="J34" s="158"/>
      <c r="K34" s="154" t="s">
        <v>129</v>
      </c>
      <c r="L34" s="158">
        <f>'Ввод данных в ТИК'!F34</f>
        <v>15000</v>
      </c>
      <c r="M34" s="158">
        <f>'Ввод данных в ТИК'!G34</f>
        <v>15000</v>
      </c>
      <c r="N34" s="158">
        <f>'Ввод данных в ТИК'!H34</f>
        <v>0</v>
      </c>
      <c r="O34" s="158">
        <f>'Ввод данных в ТИК'!I34</f>
        <v>0</v>
      </c>
      <c r="P34" s="107"/>
    </row>
    <row r="35" spans="1:16" s="108" customFormat="1" ht="48.75">
      <c r="A35" s="109"/>
      <c r="B35" s="110" t="s">
        <v>115</v>
      </c>
      <c r="C35" s="112">
        <v>27</v>
      </c>
      <c r="D35" s="112" t="s">
        <v>36</v>
      </c>
      <c r="E35" s="156">
        <f>'Ввод данных в ТИК'!E35</f>
        <v>0</v>
      </c>
      <c r="F35" s="156"/>
      <c r="G35" s="156"/>
      <c r="H35" s="157" t="s">
        <v>129</v>
      </c>
      <c r="I35" s="156"/>
      <c r="J35" s="156"/>
      <c r="K35" s="157" t="s">
        <v>129</v>
      </c>
      <c r="L35" s="156">
        <f>'Ввод данных в ТИК'!F35</f>
        <v>0</v>
      </c>
      <c r="M35" s="156">
        <f>'Ввод данных в ТИК'!G35</f>
        <v>0</v>
      </c>
      <c r="N35" s="156">
        <f>'Ввод данных в ТИК'!H35</f>
        <v>0</v>
      </c>
      <c r="O35" s="156">
        <f>'Ввод данных в ТИК'!I35</f>
        <v>0</v>
      </c>
      <c r="P35" s="107"/>
    </row>
    <row r="36" spans="1:16" s="108" customFormat="1" ht="24.75">
      <c r="A36" s="109"/>
      <c r="B36" s="110" t="s">
        <v>128</v>
      </c>
      <c r="C36" s="112">
        <v>28</v>
      </c>
      <c r="D36" s="112" t="s">
        <v>36</v>
      </c>
      <c r="E36" s="156">
        <f>'Ввод данных в ТИК'!E36</f>
        <v>0</v>
      </c>
      <c r="F36" s="156"/>
      <c r="G36" s="156"/>
      <c r="H36" s="157" t="s">
        <v>129</v>
      </c>
      <c r="I36" s="156"/>
      <c r="J36" s="156"/>
      <c r="K36" s="157" t="s">
        <v>129</v>
      </c>
      <c r="L36" s="156">
        <f>'Ввод данных в ТИК'!F36</f>
        <v>0</v>
      </c>
      <c r="M36" s="156">
        <f>'Ввод данных в ТИК'!G36</f>
        <v>0</v>
      </c>
      <c r="N36" s="156">
        <f>'Ввод данных в ТИК'!H36</f>
        <v>0</v>
      </c>
      <c r="O36" s="156">
        <f>'Ввод данных в ТИК'!I36</f>
        <v>0</v>
      </c>
      <c r="P36" s="107"/>
    </row>
    <row r="37" spans="1:16" s="108" customFormat="1" ht="15">
      <c r="A37" s="109"/>
      <c r="B37" s="110" t="s">
        <v>116</v>
      </c>
      <c r="C37" s="123">
        <v>29</v>
      </c>
      <c r="D37" s="123" t="s">
        <v>36</v>
      </c>
      <c r="E37" s="156">
        <f>'Ввод данных в ТИК'!E37</f>
        <v>0</v>
      </c>
      <c r="F37" s="156"/>
      <c r="G37" s="156"/>
      <c r="H37" s="157" t="s">
        <v>129</v>
      </c>
      <c r="I37" s="156"/>
      <c r="J37" s="156"/>
      <c r="K37" s="157" t="s">
        <v>129</v>
      </c>
      <c r="L37" s="156">
        <f>'Ввод данных в ТИК'!F37</f>
        <v>0</v>
      </c>
      <c r="M37" s="156">
        <f>'Ввод данных в ТИК'!G37</f>
        <v>0</v>
      </c>
      <c r="N37" s="156">
        <f>'Ввод данных в ТИК'!H37</f>
        <v>0</v>
      </c>
      <c r="O37" s="156">
        <f>'Ввод данных в ТИК'!I37</f>
        <v>0</v>
      </c>
      <c r="P37" s="107"/>
    </row>
    <row r="38" spans="1:16" s="108" customFormat="1" ht="24.75">
      <c r="A38" s="109"/>
      <c r="B38" s="110" t="s">
        <v>93</v>
      </c>
      <c r="C38" s="112">
        <v>30</v>
      </c>
      <c r="D38" s="112" t="s">
        <v>36</v>
      </c>
      <c r="E38" s="156">
        <f>'Ввод данных в ТИК'!E38</f>
        <v>0</v>
      </c>
      <c r="F38" s="156"/>
      <c r="G38" s="160" t="s">
        <v>129</v>
      </c>
      <c r="H38" s="157" t="s">
        <v>129</v>
      </c>
      <c r="I38" s="160" t="s">
        <v>129</v>
      </c>
      <c r="J38" s="156"/>
      <c r="K38" s="157" t="s">
        <v>129</v>
      </c>
      <c r="L38" s="156">
        <f>'Ввод данных в ТИК'!F38</f>
        <v>0</v>
      </c>
      <c r="M38" s="160" t="s">
        <v>129</v>
      </c>
      <c r="N38" s="156">
        <f>'Ввод данных в ТИК'!H38</f>
        <v>0</v>
      </c>
      <c r="O38" s="174">
        <f>'Ввод данных в ТИК'!I38</f>
        <v>0</v>
      </c>
      <c r="P38" s="107"/>
    </row>
    <row r="39" spans="1:16" s="108" customFormat="1" ht="24.75">
      <c r="A39" s="124"/>
      <c r="B39" s="125" t="s">
        <v>99</v>
      </c>
      <c r="C39" s="123">
        <v>31</v>
      </c>
      <c r="D39" s="123" t="s">
        <v>36</v>
      </c>
      <c r="E39" s="156">
        <f>'Ввод данных в ТИК'!E39</f>
        <v>1500</v>
      </c>
      <c r="F39" s="169"/>
      <c r="G39" s="169"/>
      <c r="H39" s="170" t="s">
        <v>129</v>
      </c>
      <c r="I39" s="169"/>
      <c r="J39" s="169"/>
      <c r="K39" s="170" t="s">
        <v>129</v>
      </c>
      <c r="L39" s="156">
        <f>'Ввод данных в ТИК'!F39</f>
        <v>1500</v>
      </c>
      <c r="M39" s="156">
        <f>'Ввод данных в ТИК'!G39</f>
        <v>1500</v>
      </c>
      <c r="N39" s="156">
        <f>'Ввод данных в ТИК'!H39</f>
        <v>0</v>
      </c>
      <c r="O39" s="156">
        <f>'Ввод данных в ТИК'!I39</f>
        <v>0</v>
      </c>
      <c r="P39" s="126"/>
    </row>
    <row r="40" spans="1:16" s="108" customFormat="1" ht="15">
      <c r="A40" s="127"/>
      <c r="B40" s="121" t="s">
        <v>69</v>
      </c>
      <c r="C40" s="111">
        <v>32</v>
      </c>
      <c r="D40" s="111" t="s">
        <v>36</v>
      </c>
      <c r="E40" s="156">
        <f>'Ввод данных в ТИК'!E40</f>
        <v>13500</v>
      </c>
      <c r="F40" s="167"/>
      <c r="G40" s="167"/>
      <c r="H40" s="168" t="s">
        <v>129</v>
      </c>
      <c r="I40" s="167"/>
      <c r="J40" s="167"/>
      <c r="K40" s="168" t="s">
        <v>129</v>
      </c>
      <c r="L40" s="156">
        <f>'Ввод данных в ТИК'!F40</f>
        <v>13500</v>
      </c>
      <c r="M40" s="156">
        <f>'Ввод данных в ТИК'!G40</f>
        <v>13500</v>
      </c>
      <c r="N40" s="156">
        <f>'Ввод данных в ТИК'!H40</f>
        <v>0</v>
      </c>
      <c r="O40" s="156">
        <f>'Ввод данных в ТИК'!I40</f>
        <v>0</v>
      </c>
      <c r="P40" s="107"/>
    </row>
    <row r="41" spans="1:16" s="108" customFormat="1" ht="15">
      <c r="A41" s="113" t="s">
        <v>30</v>
      </c>
      <c r="B41" s="122" t="s">
        <v>13</v>
      </c>
      <c r="C41" s="112">
        <v>33</v>
      </c>
      <c r="D41" s="115" t="s">
        <v>36</v>
      </c>
      <c r="E41" s="158">
        <f>'Ввод данных в ТИК'!E41</f>
        <v>21939</v>
      </c>
      <c r="F41" s="158"/>
      <c r="G41" s="158"/>
      <c r="H41" s="154" t="s">
        <v>129</v>
      </c>
      <c r="I41" s="158"/>
      <c r="J41" s="158"/>
      <c r="K41" s="154" t="s">
        <v>129</v>
      </c>
      <c r="L41" s="158">
        <f>'Ввод данных в ТИК'!F41</f>
        <v>21939</v>
      </c>
      <c r="M41" s="158">
        <f>'Ввод данных в ТИК'!G41</f>
        <v>21939</v>
      </c>
      <c r="N41" s="158">
        <f>'Ввод данных в ТИК'!H41</f>
        <v>0</v>
      </c>
      <c r="O41" s="158">
        <f>'Ввод данных в ТИК'!I41</f>
        <v>0</v>
      </c>
      <c r="P41" s="107"/>
    </row>
    <row r="42" spans="1:16" s="108" customFormat="1" ht="15">
      <c r="A42" s="109"/>
      <c r="B42" s="128" t="s">
        <v>127</v>
      </c>
      <c r="C42" s="112">
        <v>34</v>
      </c>
      <c r="D42" s="112" t="s">
        <v>36</v>
      </c>
      <c r="E42" s="156">
        <f>'Ввод данных в ТИК'!E42</f>
        <v>3522</v>
      </c>
      <c r="F42" s="156"/>
      <c r="G42" s="156"/>
      <c r="H42" s="157" t="s">
        <v>129</v>
      </c>
      <c r="I42" s="156"/>
      <c r="J42" s="156"/>
      <c r="K42" s="157" t="s">
        <v>129</v>
      </c>
      <c r="L42" s="156">
        <f>'Ввод данных в ТИК'!F42</f>
        <v>3522</v>
      </c>
      <c r="M42" s="156">
        <f>'Ввод данных в ТИК'!G42</f>
        <v>3522</v>
      </c>
      <c r="N42" s="156">
        <f>'Ввод данных в ТИК'!H42</f>
        <v>0</v>
      </c>
      <c r="O42" s="156">
        <f>'Ввод данных в ТИК'!I42</f>
        <v>0</v>
      </c>
      <c r="P42" s="107"/>
    </row>
    <row r="43" spans="1:16" s="108" customFormat="1" ht="15">
      <c r="A43" s="109"/>
      <c r="B43" s="129" t="s">
        <v>73</v>
      </c>
      <c r="C43" s="112">
        <v>35</v>
      </c>
      <c r="D43" s="112" t="s">
        <v>36</v>
      </c>
      <c r="E43" s="156">
        <f>'Ввод данных в ТИК'!E43</f>
        <v>18417</v>
      </c>
      <c r="F43" s="156"/>
      <c r="G43" s="156"/>
      <c r="H43" s="157" t="s">
        <v>129</v>
      </c>
      <c r="I43" s="156"/>
      <c r="J43" s="156"/>
      <c r="K43" s="157" t="s">
        <v>129</v>
      </c>
      <c r="L43" s="156">
        <f>'Ввод данных в ТИК'!F43</f>
        <v>18417</v>
      </c>
      <c r="M43" s="156">
        <f>'Ввод данных в ТИК'!G43</f>
        <v>18417</v>
      </c>
      <c r="N43" s="156">
        <f>'Ввод данных в ТИК'!H43</f>
        <v>0</v>
      </c>
      <c r="O43" s="156">
        <f>'Ввод данных в ТИК'!I43</f>
        <v>0</v>
      </c>
      <c r="P43" s="107"/>
    </row>
    <row r="44" spans="1:16" s="108" customFormat="1" ht="24.75">
      <c r="A44" s="130"/>
      <c r="B44" s="110" t="s">
        <v>14</v>
      </c>
      <c r="C44" s="112">
        <v>36</v>
      </c>
      <c r="D44" s="112" t="s">
        <v>36</v>
      </c>
      <c r="E44" s="156">
        <f>'Ввод данных в ТИК'!E44</f>
        <v>0</v>
      </c>
      <c r="F44" s="156"/>
      <c r="G44" s="156"/>
      <c r="H44" s="157" t="s">
        <v>129</v>
      </c>
      <c r="I44" s="156"/>
      <c r="J44" s="156"/>
      <c r="K44" s="157" t="s">
        <v>129</v>
      </c>
      <c r="L44" s="156">
        <f>'Ввод данных в ТИК'!F44</f>
        <v>0</v>
      </c>
      <c r="M44" s="156">
        <f>'Ввод данных в ТИК'!G44</f>
        <v>0</v>
      </c>
      <c r="N44" s="156">
        <f>'Ввод данных в ТИК'!H44</f>
        <v>0</v>
      </c>
      <c r="O44" s="156">
        <f>'Ввод данных в ТИК'!I44</f>
        <v>0</v>
      </c>
      <c r="P44" s="107"/>
    </row>
    <row r="45" spans="1:16" s="108" customFormat="1" ht="15">
      <c r="A45" s="130"/>
      <c r="B45" s="110" t="s">
        <v>15</v>
      </c>
      <c r="C45" s="112">
        <v>37</v>
      </c>
      <c r="D45" s="112" t="s">
        <v>36</v>
      </c>
      <c r="E45" s="156">
        <f>'Ввод данных в ТИК'!E45</f>
        <v>0</v>
      </c>
      <c r="F45" s="156"/>
      <c r="G45" s="156"/>
      <c r="H45" s="157" t="s">
        <v>129</v>
      </c>
      <c r="I45" s="156"/>
      <c r="J45" s="156"/>
      <c r="K45" s="157" t="s">
        <v>129</v>
      </c>
      <c r="L45" s="156">
        <f>'Ввод данных в ТИК'!F45</f>
        <v>0</v>
      </c>
      <c r="M45" s="156">
        <f>'Ввод данных в ТИК'!G45</f>
        <v>0</v>
      </c>
      <c r="N45" s="156">
        <f>'Ввод данных в ТИК'!H45</f>
        <v>0</v>
      </c>
      <c r="O45" s="156">
        <f>'Ввод данных в ТИК'!I45</f>
        <v>0</v>
      </c>
      <c r="P45" s="107"/>
    </row>
    <row r="46" spans="1:16" s="108" customFormat="1" ht="15">
      <c r="A46" s="130"/>
      <c r="B46" s="129" t="s">
        <v>70</v>
      </c>
      <c r="C46" s="112">
        <v>38</v>
      </c>
      <c r="D46" s="112" t="s">
        <v>36</v>
      </c>
      <c r="E46" s="160" t="s">
        <v>129</v>
      </c>
      <c r="F46" s="160" t="s">
        <v>129</v>
      </c>
      <c r="G46" s="160" t="s">
        <v>129</v>
      </c>
      <c r="H46" s="157" t="s">
        <v>129</v>
      </c>
      <c r="I46" s="160" t="s">
        <v>129</v>
      </c>
      <c r="J46" s="160" t="s">
        <v>129</v>
      </c>
      <c r="K46" s="157" t="s">
        <v>129</v>
      </c>
      <c r="L46" s="160" t="s">
        <v>129</v>
      </c>
      <c r="M46" s="160" t="s">
        <v>129</v>
      </c>
      <c r="N46" s="160" t="s">
        <v>129</v>
      </c>
      <c r="O46" s="160" t="s">
        <v>129</v>
      </c>
      <c r="P46" s="107"/>
    </row>
    <row r="47" spans="1:16" s="108" customFormat="1" ht="15">
      <c r="A47" s="120"/>
      <c r="B47" s="131" t="s">
        <v>71</v>
      </c>
      <c r="C47" s="111">
        <v>39</v>
      </c>
      <c r="D47" s="111" t="s">
        <v>36</v>
      </c>
      <c r="E47" s="156">
        <f>'Ввод данных в ТИК'!E47</f>
        <v>0</v>
      </c>
      <c r="F47" s="167"/>
      <c r="G47" s="167"/>
      <c r="H47" s="168" t="s">
        <v>129</v>
      </c>
      <c r="I47" s="167"/>
      <c r="J47" s="167"/>
      <c r="K47" s="168" t="s">
        <v>129</v>
      </c>
      <c r="L47" s="156">
        <f>'Ввод данных в ТИК'!F47</f>
        <v>0</v>
      </c>
      <c r="M47" s="156">
        <f>'Ввод данных в ТИК'!G47</f>
        <v>0</v>
      </c>
      <c r="N47" s="156">
        <f>'Ввод данных в ТИК'!H47</f>
        <v>0</v>
      </c>
      <c r="O47" s="156">
        <f>'Ввод данных в ТИК'!I47</f>
        <v>0</v>
      </c>
      <c r="P47" s="107"/>
    </row>
    <row r="48" spans="1:16" s="108" customFormat="1" ht="15">
      <c r="A48" s="113" t="s">
        <v>31</v>
      </c>
      <c r="B48" s="122" t="s">
        <v>16</v>
      </c>
      <c r="C48" s="111">
        <v>40</v>
      </c>
      <c r="D48" s="115" t="s">
        <v>36</v>
      </c>
      <c r="E48" s="158">
        <f>'Ввод данных в ТИК'!E48</f>
        <v>32086</v>
      </c>
      <c r="F48" s="158"/>
      <c r="G48" s="158"/>
      <c r="H48" s="154" t="s">
        <v>129</v>
      </c>
      <c r="I48" s="158"/>
      <c r="J48" s="158"/>
      <c r="K48" s="154" t="s">
        <v>129</v>
      </c>
      <c r="L48" s="158">
        <f>'Ввод данных в ТИК'!F48</f>
        <v>32086</v>
      </c>
      <c r="M48" s="158">
        <f>'Ввод данных в ТИК'!G48</f>
        <v>17153</v>
      </c>
      <c r="N48" s="158">
        <f>'Ввод данных в ТИК'!H48</f>
        <v>14933</v>
      </c>
      <c r="O48" s="158">
        <f>'Ввод данных в ТИК'!I48</f>
        <v>0</v>
      </c>
      <c r="P48" s="107"/>
    </row>
    <row r="49" spans="1:16" s="108" customFormat="1" ht="15">
      <c r="A49" s="104" t="s">
        <v>32</v>
      </c>
      <c r="B49" s="132" t="s">
        <v>17</v>
      </c>
      <c r="C49" s="111">
        <v>41</v>
      </c>
      <c r="D49" s="106" t="s">
        <v>36</v>
      </c>
      <c r="E49" s="153">
        <f>'Ввод данных в ТИК'!E49</f>
        <v>5030</v>
      </c>
      <c r="F49" s="153"/>
      <c r="G49" s="153"/>
      <c r="H49" s="155" t="s">
        <v>129</v>
      </c>
      <c r="I49" s="153"/>
      <c r="J49" s="153"/>
      <c r="K49" s="155" t="s">
        <v>129</v>
      </c>
      <c r="L49" s="153">
        <f>'Ввод данных в ТИК'!F49</f>
        <v>5030</v>
      </c>
      <c r="M49" s="153">
        <f>'Ввод данных в ТИК'!G49</f>
        <v>5030</v>
      </c>
      <c r="N49" s="153">
        <f>'Ввод данных в ТИК'!H49</f>
        <v>0</v>
      </c>
      <c r="O49" s="153">
        <f>'Ввод данных в ТИК'!I49</f>
        <v>0</v>
      </c>
      <c r="P49" s="107"/>
    </row>
    <row r="50" spans="1:16" s="108" customFormat="1" ht="36.75">
      <c r="A50" s="113" t="s">
        <v>49</v>
      </c>
      <c r="B50" s="114" t="s">
        <v>88</v>
      </c>
      <c r="C50" s="112">
        <v>42</v>
      </c>
      <c r="D50" s="115" t="s">
        <v>36</v>
      </c>
      <c r="E50" s="158">
        <f>'Ввод данных в ТИК'!E50</f>
        <v>26900</v>
      </c>
      <c r="F50" s="158"/>
      <c r="G50" s="158"/>
      <c r="H50" s="154" t="s">
        <v>129</v>
      </c>
      <c r="I50" s="158"/>
      <c r="J50" s="158"/>
      <c r="K50" s="154" t="s">
        <v>129</v>
      </c>
      <c r="L50" s="158">
        <f>'Ввод данных в ТИК'!F50</f>
        <v>26900</v>
      </c>
      <c r="M50" s="158">
        <f>'Ввод данных в ТИК'!G50</f>
        <v>6000</v>
      </c>
      <c r="N50" s="158">
        <f>'Ввод данных в ТИК'!H50</f>
        <v>20900</v>
      </c>
      <c r="O50" s="158">
        <f>'Ввод данных в ТИК'!I50</f>
        <v>0</v>
      </c>
      <c r="P50" s="107"/>
    </row>
    <row r="51" spans="1:16" s="108" customFormat="1" ht="36.75">
      <c r="A51" s="109"/>
      <c r="B51" s="110" t="s">
        <v>79</v>
      </c>
      <c r="C51" s="112">
        <v>43</v>
      </c>
      <c r="D51" s="112" t="s">
        <v>36</v>
      </c>
      <c r="E51" s="156">
        <f>'Ввод данных в ТИК'!E51</f>
        <v>20900</v>
      </c>
      <c r="F51" s="156"/>
      <c r="G51" s="160" t="s">
        <v>129</v>
      </c>
      <c r="H51" s="157" t="s">
        <v>129</v>
      </c>
      <c r="I51" s="160" t="s">
        <v>129</v>
      </c>
      <c r="J51" s="156"/>
      <c r="K51" s="157" t="s">
        <v>129</v>
      </c>
      <c r="L51" s="156">
        <f>'Ввод данных в ТИК'!F51</f>
        <v>20900</v>
      </c>
      <c r="M51" s="156">
        <f>'Ввод данных в ТИК'!G51</f>
        <v>0</v>
      </c>
      <c r="N51" s="156">
        <f>'Ввод данных в ТИК'!H51</f>
        <v>20900</v>
      </c>
      <c r="O51" s="160" t="s">
        <v>129</v>
      </c>
      <c r="P51" s="107"/>
    </row>
    <row r="52" spans="1:16" s="108" customFormat="1" ht="24.75">
      <c r="A52" s="109"/>
      <c r="B52" s="110" t="s">
        <v>117</v>
      </c>
      <c r="C52" s="112">
        <v>44</v>
      </c>
      <c r="D52" s="112" t="s">
        <v>36</v>
      </c>
      <c r="E52" s="156">
        <f>'Ввод данных в ТИК'!E52</f>
        <v>0</v>
      </c>
      <c r="F52" s="156"/>
      <c r="G52" s="156"/>
      <c r="H52" s="157" t="s">
        <v>129</v>
      </c>
      <c r="I52" s="156"/>
      <c r="J52" s="156"/>
      <c r="K52" s="157" t="s">
        <v>129</v>
      </c>
      <c r="L52" s="156">
        <f>'Ввод данных в ТИК'!F52</f>
        <v>0</v>
      </c>
      <c r="M52" s="156">
        <f>'Ввод данных в ТИК'!G52</f>
        <v>0</v>
      </c>
      <c r="N52" s="156">
        <f>'Ввод данных в ТИК'!H52</f>
        <v>0</v>
      </c>
      <c r="O52" s="156">
        <f>'Ввод данных в ТИК'!I52</f>
        <v>0</v>
      </c>
      <c r="P52" s="107"/>
    </row>
    <row r="53" spans="1:16" s="108" customFormat="1" ht="24.75">
      <c r="A53" s="109"/>
      <c r="B53" s="110" t="s">
        <v>109</v>
      </c>
      <c r="C53" s="112">
        <v>45</v>
      </c>
      <c r="D53" s="112" t="s">
        <v>36</v>
      </c>
      <c r="E53" s="156">
        <f>'Ввод данных в ТИК'!E53</f>
        <v>6000</v>
      </c>
      <c r="F53" s="156"/>
      <c r="G53" s="156"/>
      <c r="H53" s="157" t="s">
        <v>129</v>
      </c>
      <c r="I53" s="156"/>
      <c r="J53" s="156"/>
      <c r="K53" s="157" t="s">
        <v>129</v>
      </c>
      <c r="L53" s="156">
        <f>'Ввод данных в ТИК'!F53</f>
        <v>6000</v>
      </c>
      <c r="M53" s="156">
        <f>'Ввод данных в ТИК'!G53</f>
        <v>6000</v>
      </c>
      <c r="N53" s="156">
        <f>'Ввод данных в ТИК'!H53</f>
        <v>0</v>
      </c>
      <c r="O53" s="156">
        <f>'Ввод данных в ТИК'!I53</f>
        <v>0</v>
      </c>
      <c r="P53" s="107"/>
    </row>
    <row r="54" spans="1:16" s="108" customFormat="1" ht="36.75">
      <c r="A54" s="109"/>
      <c r="B54" s="110" t="s">
        <v>18</v>
      </c>
      <c r="C54" s="112">
        <v>46</v>
      </c>
      <c r="D54" s="112" t="s">
        <v>36</v>
      </c>
      <c r="E54" s="156">
        <f>'Ввод данных в ТИК'!E54</f>
        <v>0</v>
      </c>
      <c r="F54" s="156"/>
      <c r="G54" s="156"/>
      <c r="H54" s="157" t="s">
        <v>129</v>
      </c>
      <c r="I54" s="156"/>
      <c r="J54" s="156"/>
      <c r="K54" s="157" t="s">
        <v>129</v>
      </c>
      <c r="L54" s="156">
        <f>'Ввод данных в ТИК'!F54</f>
        <v>0</v>
      </c>
      <c r="M54" s="156">
        <f>'Ввод данных в ТИК'!G54</f>
        <v>0</v>
      </c>
      <c r="N54" s="156">
        <f>'Ввод данных в ТИК'!H54</f>
        <v>0</v>
      </c>
      <c r="O54" s="156">
        <f>'Ввод данных в ТИК'!I54</f>
        <v>0</v>
      </c>
      <c r="P54" s="107"/>
    </row>
    <row r="55" spans="1:16" s="108" customFormat="1" ht="15">
      <c r="A55" s="109"/>
      <c r="B55" s="110" t="s">
        <v>19</v>
      </c>
      <c r="C55" s="112">
        <v>47</v>
      </c>
      <c r="D55" s="112" t="s">
        <v>36</v>
      </c>
      <c r="E55" s="156">
        <f>'Ввод данных в ТИК'!E55</f>
        <v>0</v>
      </c>
      <c r="F55" s="156"/>
      <c r="G55" s="156"/>
      <c r="H55" s="157" t="s">
        <v>129</v>
      </c>
      <c r="I55" s="156"/>
      <c r="J55" s="156"/>
      <c r="K55" s="157" t="s">
        <v>129</v>
      </c>
      <c r="L55" s="156">
        <f>'Ввод данных в ТИК'!F55</f>
        <v>0</v>
      </c>
      <c r="M55" s="156">
        <f>'Ввод данных в ТИК'!G55</f>
        <v>0</v>
      </c>
      <c r="N55" s="156">
        <f>'Ввод данных в ТИК'!H55</f>
        <v>0</v>
      </c>
      <c r="O55" s="156">
        <f>'Ввод данных в ТИК'!I55</f>
        <v>0</v>
      </c>
      <c r="P55" s="107"/>
    </row>
    <row r="56" spans="1:16" s="108" customFormat="1" ht="15">
      <c r="A56" s="109"/>
      <c r="B56" s="129" t="s">
        <v>20</v>
      </c>
      <c r="C56" s="112">
        <v>48</v>
      </c>
      <c r="D56" s="133" t="s">
        <v>36</v>
      </c>
      <c r="E56" s="156">
        <f>'Ввод данных в ТИК'!E56</f>
        <v>0</v>
      </c>
      <c r="F56" s="156"/>
      <c r="G56" s="156"/>
      <c r="H56" s="157" t="s">
        <v>129</v>
      </c>
      <c r="I56" s="156"/>
      <c r="J56" s="156"/>
      <c r="K56" s="157" t="s">
        <v>129</v>
      </c>
      <c r="L56" s="156">
        <f>'Ввод данных в ТИК'!F56</f>
        <v>0</v>
      </c>
      <c r="M56" s="156">
        <f>'Ввод данных в ТИК'!G56</f>
        <v>0</v>
      </c>
      <c r="N56" s="156">
        <f>'Ввод данных в ТИК'!H56</f>
        <v>0</v>
      </c>
      <c r="O56" s="156">
        <f>'Ввод данных в ТИК'!I56</f>
        <v>0</v>
      </c>
      <c r="P56" s="107"/>
    </row>
    <row r="57" spans="1:16" s="108" customFormat="1" ht="15">
      <c r="A57" s="127"/>
      <c r="B57" s="131" t="s">
        <v>72</v>
      </c>
      <c r="C57" s="111">
        <v>49</v>
      </c>
      <c r="D57" s="134" t="s">
        <v>36</v>
      </c>
      <c r="E57" s="156">
        <f>'Ввод данных в ТИК'!E57</f>
        <v>0</v>
      </c>
      <c r="F57" s="167"/>
      <c r="G57" s="167"/>
      <c r="H57" s="168" t="s">
        <v>129</v>
      </c>
      <c r="I57" s="167"/>
      <c r="J57" s="167"/>
      <c r="K57" s="168" t="s">
        <v>129</v>
      </c>
      <c r="L57" s="156">
        <f>'Ввод данных в ТИК'!F57</f>
        <v>0</v>
      </c>
      <c r="M57" s="156">
        <f>'Ввод данных в ТИК'!G57</f>
        <v>0</v>
      </c>
      <c r="N57" s="156">
        <f>'Ввод данных в ТИК'!H57</f>
        <v>0</v>
      </c>
      <c r="O57" s="156">
        <f>'Ввод данных в ТИК'!I57</f>
        <v>0</v>
      </c>
      <c r="P57" s="107"/>
    </row>
    <row r="58" spans="1:16" s="108" customFormat="1" ht="24.75">
      <c r="A58" s="113" t="s">
        <v>33</v>
      </c>
      <c r="B58" s="105" t="s">
        <v>83</v>
      </c>
      <c r="C58" s="111">
        <v>50</v>
      </c>
      <c r="D58" s="106" t="s">
        <v>36</v>
      </c>
      <c r="E58" s="153">
        <f>'Ввод данных в ТИК'!E58</f>
        <v>29050</v>
      </c>
      <c r="F58" s="153"/>
      <c r="G58" s="153"/>
      <c r="H58" s="155" t="s">
        <v>129</v>
      </c>
      <c r="I58" s="153"/>
      <c r="J58" s="153"/>
      <c r="K58" s="155" t="s">
        <v>129</v>
      </c>
      <c r="L58" s="153">
        <f>'Ввод данных в ТИК'!F58</f>
        <v>29050</v>
      </c>
      <c r="M58" s="153">
        <f>'Ввод данных в ТИК'!G58</f>
        <v>0</v>
      </c>
      <c r="N58" s="153">
        <f>'Ввод данных в ТИК'!H58</f>
        <v>29050</v>
      </c>
      <c r="O58" s="153">
        <f>'Ввод данных в ТИК'!I58</f>
        <v>0</v>
      </c>
      <c r="P58" s="107"/>
    </row>
    <row r="59" spans="1:16" s="108" customFormat="1" ht="24.75">
      <c r="A59" s="104" t="s">
        <v>34</v>
      </c>
      <c r="B59" s="105" t="s">
        <v>84</v>
      </c>
      <c r="C59" s="106">
        <v>51</v>
      </c>
      <c r="D59" s="106" t="s">
        <v>36</v>
      </c>
      <c r="E59" s="153">
        <f>'Ввод данных в ТИК'!E59</f>
        <v>916353</v>
      </c>
      <c r="F59" s="153"/>
      <c r="G59" s="153"/>
      <c r="H59" s="155" t="s">
        <v>129</v>
      </c>
      <c r="I59" s="153"/>
      <c r="J59" s="153"/>
      <c r="K59" s="155" t="s">
        <v>129</v>
      </c>
      <c r="L59" s="153">
        <f>'Ввод данных в ТИК'!F59</f>
        <v>904623</v>
      </c>
      <c r="M59" s="153">
        <f>'Ввод данных в ТИК'!G59</f>
        <v>294684</v>
      </c>
      <c r="N59" s="153">
        <f>'Ввод данных в ТИК'!H59</f>
        <v>609939</v>
      </c>
      <c r="O59" s="153">
        <f>'Ввод данных в ТИК'!I59</f>
        <v>11730</v>
      </c>
      <c r="P59" s="107"/>
    </row>
    <row r="60" spans="1:16" s="108" customFormat="1" ht="24.75">
      <c r="A60" s="104" t="s">
        <v>35</v>
      </c>
      <c r="B60" s="135" t="s">
        <v>87</v>
      </c>
      <c r="C60" s="106">
        <v>52</v>
      </c>
      <c r="D60" s="106" t="s">
        <v>36</v>
      </c>
      <c r="E60" s="153">
        <f>'Ввод данных в ТИК'!E60</f>
        <v>0</v>
      </c>
      <c r="F60" s="153"/>
      <c r="G60" s="166" t="s">
        <v>129</v>
      </c>
      <c r="H60" s="155" t="s">
        <v>129</v>
      </c>
      <c r="I60" s="166" t="s">
        <v>129</v>
      </c>
      <c r="J60" s="166" t="s">
        <v>129</v>
      </c>
      <c r="K60" s="155" t="s">
        <v>129</v>
      </c>
      <c r="L60" s="153">
        <f>'Ввод данных в ТИК'!F60</f>
        <v>0</v>
      </c>
      <c r="M60" s="166" t="s">
        <v>129</v>
      </c>
      <c r="N60" s="166" t="s">
        <v>129</v>
      </c>
      <c r="O60" s="166" t="s">
        <v>129</v>
      </c>
      <c r="P60" s="107"/>
    </row>
    <row r="61" spans="1:16" s="108" customFormat="1" ht="12.75">
      <c r="A61" s="136"/>
      <c r="B61" s="137"/>
      <c r="C61" s="138"/>
      <c r="D61" s="138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07"/>
    </row>
    <row r="62" spans="1:3" ht="12.75">
      <c r="A62" s="216" t="s">
        <v>81</v>
      </c>
      <c r="B62" s="216"/>
      <c r="C62" s="55" t="s">
        <v>85</v>
      </c>
    </row>
    <row r="63" spans="1:3" ht="12.75">
      <c r="A63" s="56"/>
      <c r="B63" s="57"/>
      <c r="C63" s="55" t="s">
        <v>86</v>
      </c>
    </row>
    <row r="64" spans="1:15" ht="12.75">
      <c r="A64" s="56"/>
      <c r="B64" s="215" t="s">
        <v>121</v>
      </c>
      <c r="C64" s="215"/>
      <c r="D64" s="215"/>
      <c r="E64" s="215"/>
      <c r="F64" s="215"/>
      <c r="G64" s="215"/>
      <c r="H64" s="215"/>
      <c r="I64" s="9"/>
      <c r="J64" s="9"/>
      <c r="K64" s="9"/>
      <c r="L64" s="5"/>
      <c r="M64" s="9"/>
      <c r="N64" s="5"/>
      <c r="O64" s="9"/>
    </row>
    <row r="65" spans="1:15" ht="42.75" customHeight="1">
      <c r="A65" s="56"/>
      <c r="B65" s="202" t="s">
        <v>101</v>
      </c>
      <c r="C65" s="202"/>
      <c r="D65" s="202"/>
      <c r="E65" s="202"/>
      <c r="F65" s="202"/>
      <c r="G65" s="202"/>
      <c r="H65" s="202"/>
      <c r="I65" s="9"/>
      <c r="J65" s="9"/>
      <c r="K65" s="9"/>
      <c r="L65" s="59" t="s">
        <v>102</v>
      </c>
      <c r="M65" s="59"/>
      <c r="N65" s="59" t="s">
        <v>103</v>
      </c>
      <c r="O65" s="9"/>
    </row>
    <row r="66" spans="1:15" ht="12.75">
      <c r="A66" s="56"/>
      <c r="B66" s="215" t="s">
        <v>122</v>
      </c>
      <c r="C66" s="215"/>
      <c r="D66" s="215"/>
      <c r="E66" s="215"/>
      <c r="F66" s="215"/>
      <c r="G66" s="215"/>
      <c r="H66" s="215"/>
      <c r="I66" s="9"/>
      <c r="J66" s="9"/>
      <c r="K66" s="9"/>
      <c r="L66" s="5"/>
      <c r="M66" s="9"/>
      <c r="N66" s="5"/>
      <c r="O66" s="9"/>
    </row>
    <row r="67" spans="1:15" ht="45" customHeight="1">
      <c r="A67" s="56"/>
      <c r="B67" s="58"/>
      <c r="C67" s="202" t="s">
        <v>123</v>
      </c>
      <c r="D67" s="202"/>
      <c r="E67" s="202"/>
      <c r="F67" s="202"/>
      <c r="G67" s="202"/>
      <c r="H67" s="202"/>
      <c r="I67" s="9"/>
      <c r="J67" s="9"/>
      <c r="K67" s="9"/>
      <c r="L67" s="59" t="s">
        <v>102</v>
      </c>
      <c r="M67" s="59"/>
      <c r="N67" s="59" t="s">
        <v>103</v>
      </c>
      <c r="O67" s="9"/>
    </row>
    <row r="68" spans="1:15" ht="20.25" customHeight="1">
      <c r="A68" s="56"/>
      <c r="B68" s="191" t="s">
        <v>50</v>
      </c>
      <c r="C68" s="191"/>
      <c r="D68" s="191"/>
      <c r="E68" s="191"/>
      <c r="F68" s="191"/>
      <c r="G68" s="9"/>
      <c r="H68" s="9"/>
      <c r="I68" s="9"/>
      <c r="J68" s="9"/>
      <c r="K68" s="9"/>
      <c r="L68" s="9"/>
      <c r="M68" s="9"/>
      <c r="N68" s="9"/>
      <c r="O68" s="9"/>
    </row>
    <row r="69" spans="1:15" ht="18" customHeight="1">
      <c r="A69" s="56"/>
      <c r="B69" s="210" t="s">
        <v>104</v>
      </c>
      <c r="C69" s="210"/>
      <c r="D69" s="210"/>
      <c r="E69" s="210"/>
      <c r="F69" s="210"/>
      <c r="G69" s="211"/>
      <c r="H69" s="211"/>
      <c r="I69" s="211"/>
      <c r="J69" s="211"/>
      <c r="K69" s="211"/>
      <c r="L69" s="60"/>
      <c r="M69" s="60"/>
      <c r="N69" s="60"/>
      <c r="O69" s="60"/>
    </row>
    <row r="70" spans="1:15" ht="12.75">
      <c r="A70" s="56"/>
      <c r="B70" s="58"/>
      <c r="C70" s="58"/>
      <c r="D70" s="58"/>
      <c r="E70" s="58"/>
      <c r="F70" s="58"/>
      <c r="G70" s="60"/>
      <c r="H70" s="60"/>
      <c r="I70" s="60"/>
      <c r="J70" s="60"/>
      <c r="K70" s="60"/>
      <c r="L70" s="60"/>
      <c r="M70" s="60"/>
      <c r="N70" s="60"/>
      <c r="O70" s="60"/>
    </row>
    <row r="71" spans="1:15" ht="12.75">
      <c r="A71" s="42"/>
      <c r="B71" s="209" t="s">
        <v>120</v>
      </c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10"/>
      <c r="O71" s="10"/>
    </row>
    <row r="72" spans="1:15" ht="12.75">
      <c r="A72" s="43"/>
      <c r="B72" s="208" t="s">
        <v>119</v>
      </c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10"/>
      <c r="N72" s="10"/>
      <c r="O72" s="10"/>
    </row>
    <row r="73" spans="1:15" ht="12.75">
      <c r="A73" s="43"/>
      <c r="B73" s="207" t="s">
        <v>80</v>
      </c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10"/>
      <c r="N73" s="10"/>
      <c r="O73" s="10"/>
    </row>
  </sheetData>
  <sheetProtection password="F6DE" sheet="1" objects="1" scenarios="1"/>
  <mergeCells count="31">
    <mergeCell ref="A7:O7"/>
    <mergeCell ref="E1:E5"/>
    <mergeCell ref="B64:H64"/>
    <mergeCell ref="B66:H66"/>
    <mergeCell ref="L3:L5"/>
    <mergeCell ref="A62:B62"/>
    <mergeCell ref="B1:B5"/>
    <mergeCell ref="A17:O17"/>
    <mergeCell ref="N4:N5"/>
    <mergeCell ref="B65:H65"/>
    <mergeCell ref="B73:L73"/>
    <mergeCell ref="B72:L72"/>
    <mergeCell ref="B71:M71"/>
    <mergeCell ref="B69:F69"/>
    <mergeCell ref="G69:K69"/>
    <mergeCell ref="B68:F68"/>
    <mergeCell ref="C67:H67"/>
    <mergeCell ref="C1:C5"/>
    <mergeCell ref="L2:N2"/>
    <mergeCell ref="F2:J2"/>
    <mergeCell ref="F3:F5"/>
    <mergeCell ref="M3:N3"/>
    <mergeCell ref="M4:M5"/>
    <mergeCell ref="H4:J4"/>
    <mergeCell ref="G4:G5"/>
    <mergeCell ref="A1:A5"/>
    <mergeCell ref="D1:D5"/>
    <mergeCell ref="F1:O1"/>
    <mergeCell ref="O2:O5"/>
    <mergeCell ref="K2:K5"/>
    <mergeCell ref="G3:J3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8"/>
  <sheetViews>
    <sheetView showGridLines="0" zoomScale="68" zoomScaleNormal="68" zoomScaleSheetLayoutView="65" workbookViewId="0" topLeftCell="A1">
      <selection activeCell="D14" sqref="D14"/>
    </sheetView>
  </sheetViews>
  <sheetFormatPr defaultColWidth="9.125" defaultRowHeight="12.75"/>
  <cols>
    <col min="1" max="1" width="4.625" style="34" customWidth="1"/>
    <col min="2" max="2" width="9.125" style="14" customWidth="1"/>
    <col min="3" max="3" width="19.625" style="0" customWidth="1"/>
    <col min="4" max="4" width="7.625" style="0" customWidth="1"/>
    <col min="5" max="5" width="9.875" style="0" customWidth="1"/>
    <col min="6" max="6" width="13.875" style="0" customWidth="1"/>
    <col min="7" max="7" width="8.375" style="0" customWidth="1"/>
    <col min="8" max="8" width="20.75390625" style="0" customWidth="1"/>
    <col min="9" max="10" width="8.25390625" style="0" customWidth="1"/>
    <col min="11" max="11" width="7.125" style="0" customWidth="1"/>
    <col min="12" max="12" width="14.125" style="0" customWidth="1"/>
    <col min="13" max="13" width="11.625" style="0" customWidth="1"/>
    <col min="14" max="14" width="14.75390625" style="0" customWidth="1"/>
    <col min="15" max="15" width="17.00390625" style="0" customWidth="1"/>
    <col min="16" max="16" width="19.125" style="0" customWidth="1"/>
  </cols>
  <sheetData>
    <row r="1" spans="2:16" ht="12.75">
      <c r="B1" s="2"/>
      <c r="C1" s="2"/>
      <c r="D1" s="2"/>
      <c r="E1" s="2"/>
      <c r="F1" s="2"/>
      <c r="G1" s="2"/>
      <c r="H1" s="2"/>
      <c r="I1" s="2"/>
      <c r="J1" s="2"/>
      <c r="K1" s="2"/>
      <c r="L1" s="217"/>
      <c r="M1" s="217"/>
      <c r="N1" s="217"/>
      <c r="O1" s="217"/>
      <c r="P1" s="217"/>
    </row>
    <row r="2" spans="2:16" ht="12.75">
      <c r="B2" s="2"/>
      <c r="C2" s="2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</row>
    <row r="3" spans="2:16" ht="15">
      <c r="B3" s="2"/>
      <c r="C3" s="2"/>
      <c r="D3" s="2"/>
      <c r="E3" s="2"/>
      <c r="F3" s="2"/>
      <c r="G3" s="2"/>
      <c r="H3" s="2"/>
      <c r="I3" s="2"/>
      <c r="J3" s="2"/>
      <c r="K3" s="221" t="s">
        <v>110</v>
      </c>
      <c r="L3" s="221"/>
      <c r="M3" s="221"/>
      <c r="N3" s="221"/>
      <c r="O3" s="221"/>
      <c r="P3" s="221"/>
    </row>
    <row r="4" spans="2:16" ht="12.75" customHeight="1">
      <c r="B4" s="2"/>
      <c r="C4" s="2"/>
      <c r="D4" s="2"/>
      <c r="E4" s="2"/>
      <c r="F4" s="2"/>
      <c r="G4" s="2"/>
      <c r="H4" s="2"/>
      <c r="I4" s="2"/>
      <c r="J4" s="2"/>
      <c r="K4" s="225" t="s">
        <v>82</v>
      </c>
      <c r="L4" s="225"/>
      <c r="M4" s="225"/>
      <c r="N4" s="225"/>
      <c r="O4" s="225"/>
      <c r="P4" s="225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25"/>
      <c r="L5" s="225"/>
      <c r="M5" s="225"/>
      <c r="N5" s="225"/>
      <c r="O5" s="225"/>
      <c r="P5" s="225"/>
    </row>
    <row r="6" spans="2:16" ht="12.75" customHeight="1">
      <c r="B6" s="2"/>
      <c r="C6" s="2"/>
      <c r="D6" s="2"/>
      <c r="E6" s="2"/>
      <c r="F6" s="2"/>
      <c r="G6" s="2"/>
      <c r="H6" s="2"/>
      <c r="I6" s="2"/>
      <c r="J6" s="2"/>
      <c r="K6" s="225"/>
      <c r="L6" s="225"/>
      <c r="M6" s="225"/>
      <c r="N6" s="225"/>
      <c r="O6" s="225"/>
      <c r="P6" s="225"/>
    </row>
    <row r="7" spans="2:16" ht="12.75" customHeight="1">
      <c r="B7" s="2"/>
      <c r="C7" s="2"/>
      <c r="D7" s="2"/>
      <c r="E7" s="2"/>
      <c r="F7" s="2"/>
      <c r="G7" s="2"/>
      <c r="H7" s="2"/>
      <c r="I7" s="2"/>
      <c r="J7" s="2"/>
      <c r="K7" s="225"/>
      <c r="L7" s="225"/>
      <c r="M7" s="225"/>
      <c r="N7" s="225"/>
      <c r="O7" s="225"/>
      <c r="P7" s="225"/>
    </row>
    <row r="8" spans="2:16" ht="12.75" customHeight="1">
      <c r="B8" s="2"/>
      <c r="C8" s="2"/>
      <c r="D8" s="2"/>
      <c r="E8" s="2"/>
      <c r="F8" s="2"/>
      <c r="G8" s="2"/>
      <c r="H8" s="2"/>
      <c r="I8" s="2"/>
      <c r="K8" s="225"/>
      <c r="L8" s="225"/>
      <c r="M8" s="225"/>
      <c r="N8" s="225"/>
      <c r="O8" s="225"/>
      <c r="P8" s="225"/>
    </row>
    <row r="9" spans="2:16" ht="12.75" customHeight="1">
      <c r="B9" s="2"/>
      <c r="C9" s="2"/>
      <c r="D9" s="2"/>
      <c r="E9" s="2"/>
      <c r="F9" s="2"/>
      <c r="G9" s="2"/>
      <c r="H9" s="2"/>
      <c r="I9" s="2"/>
      <c r="P9" s="1"/>
    </row>
    <row r="10" spans="2:16" ht="12.75" customHeight="1">
      <c r="B10" s="2"/>
      <c r="C10" s="2"/>
      <c r="D10" s="2"/>
      <c r="E10" s="2"/>
      <c r="F10" s="2"/>
      <c r="G10" s="2"/>
      <c r="H10" s="2"/>
      <c r="I10" s="2"/>
      <c r="P10" s="1"/>
    </row>
    <row r="11" spans="2:16" ht="12.75" customHeight="1">
      <c r="B11" s="2"/>
      <c r="C11" s="2"/>
      <c r="D11" s="2"/>
      <c r="E11" s="2"/>
      <c r="F11" s="2"/>
      <c r="G11" s="2"/>
      <c r="H11" s="2"/>
      <c r="I11" s="2"/>
      <c r="P11" s="1"/>
    </row>
    <row r="12" spans="2:16" ht="12.75" customHeight="1">
      <c r="B12" s="2"/>
      <c r="C12" s="2"/>
      <c r="D12" s="2"/>
      <c r="E12" s="2"/>
      <c r="F12" s="2"/>
      <c r="G12" s="2"/>
      <c r="H12" s="2"/>
      <c r="I12" s="2"/>
      <c r="P12" s="1"/>
    </row>
    <row r="13" spans="2:16" ht="28.5" customHeight="1">
      <c r="B13" s="2"/>
      <c r="C13" s="2"/>
      <c r="D13" s="2"/>
      <c r="E13" s="2"/>
      <c r="F13" s="2"/>
      <c r="G13" s="2"/>
      <c r="H13" s="2"/>
      <c r="I13" s="2"/>
      <c r="P13" s="1"/>
    </row>
    <row r="14" spans="12:25" ht="63.75" customHeight="1">
      <c r="L14" s="219"/>
      <c r="M14" s="219"/>
      <c r="N14" s="219"/>
      <c r="O14" s="219"/>
      <c r="P14" s="219"/>
      <c r="Q14" s="6"/>
      <c r="R14" s="6"/>
      <c r="S14" s="6"/>
      <c r="T14" s="6"/>
      <c r="U14" s="6"/>
      <c r="V14" s="6"/>
      <c r="W14" s="6"/>
      <c r="X14" s="6"/>
      <c r="Y14" s="1"/>
    </row>
    <row r="15" spans="1:16" ht="20.25">
      <c r="A15" s="220" t="s">
        <v>41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</row>
    <row r="16" spans="1:16" ht="33.75" customHeight="1">
      <c r="A16" s="218" t="s">
        <v>51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</row>
    <row r="17" spans="1:16" ht="18" customHeight="1">
      <c r="A17" s="175"/>
      <c r="B17" s="62"/>
      <c r="C17" s="63"/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3"/>
      <c r="P17" s="62"/>
    </row>
    <row r="18" spans="1:16" ht="25.5" customHeight="1">
      <c r="A18" s="33"/>
      <c r="B18" s="16"/>
      <c r="C18" s="16"/>
      <c r="D18" s="16"/>
      <c r="E18" s="222" t="s">
        <v>118</v>
      </c>
      <c r="F18" s="222"/>
      <c r="G18" s="222"/>
      <c r="H18" s="222"/>
      <c r="I18" s="222"/>
      <c r="J18" s="222"/>
      <c r="K18" s="222"/>
      <c r="L18" s="222"/>
      <c r="M18" s="222"/>
      <c r="N18" s="222"/>
      <c r="O18" s="16"/>
      <c r="P18" s="16"/>
    </row>
    <row r="19" spans="1:16" ht="33.75" customHeight="1">
      <c r="A19" s="218" t="s">
        <v>258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</row>
    <row r="20" spans="1:16" s="12" customFormat="1" ht="18.75" customHeight="1">
      <c r="A20" s="226" t="s">
        <v>95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</row>
    <row r="21" spans="1:16" ht="18.75" customHeight="1">
      <c r="A21" s="7"/>
      <c r="B21" s="1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8.75" customHeight="1">
      <c r="A22" s="7"/>
      <c r="B22" s="1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8.75" customHeight="1">
      <c r="A23" s="7"/>
      <c r="B23" s="1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8.75" customHeight="1">
      <c r="A24" s="7"/>
      <c r="B24" s="1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48.5" customHeight="1">
      <c r="A25" s="7"/>
      <c r="B25" s="223" t="s">
        <v>96</v>
      </c>
      <c r="C25" s="223"/>
      <c r="D25" s="223"/>
      <c r="E25" s="223"/>
      <c r="F25" s="72" t="s">
        <v>259</v>
      </c>
      <c r="G25" s="4"/>
      <c r="H25" s="3"/>
      <c r="I25" s="3"/>
      <c r="J25" s="3"/>
      <c r="K25" s="3"/>
      <c r="L25" s="3"/>
      <c r="M25" s="3"/>
      <c r="N25" s="3"/>
      <c r="O25" s="3"/>
      <c r="P25" s="3"/>
    </row>
    <row r="26" spans="1:16" ht="54" customHeight="1">
      <c r="A26" s="7"/>
      <c r="B26" s="224" t="s">
        <v>53</v>
      </c>
      <c r="C26" s="224"/>
      <c r="D26" s="224"/>
      <c r="E26" s="224"/>
      <c r="F26" s="73"/>
      <c r="G26" s="11"/>
      <c r="H26" s="3"/>
      <c r="I26" s="3"/>
      <c r="J26" s="3"/>
      <c r="K26" s="3"/>
      <c r="L26" s="3"/>
      <c r="M26" s="3"/>
      <c r="N26" s="3"/>
      <c r="O26" s="3"/>
      <c r="P26" s="3"/>
    </row>
    <row r="27" spans="1:16" ht="54" customHeight="1">
      <c r="A27" s="7"/>
      <c r="B27" s="15"/>
      <c r="C27" s="13"/>
      <c r="D27" s="13"/>
      <c r="E27" s="13"/>
      <c r="F27" s="8"/>
      <c r="G27" s="8"/>
      <c r="H27" s="8"/>
      <c r="I27" s="3"/>
      <c r="J27" s="3"/>
      <c r="K27" s="3"/>
      <c r="L27" s="3"/>
      <c r="M27" s="3"/>
      <c r="N27" s="3"/>
      <c r="O27" s="3"/>
      <c r="P27" s="3"/>
    </row>
    <row r="28" spans="1:16" ht="54" customHeight="1">
      <c r="A28" s="7"/>
      <c r="B28" s="15"/>
      <c r="C28" s="13"/>
      <c r="D28" s="13"/>
      <c r="E28" s="13"/>
      <c r="F28" s="8"/>
      <c r="G28" s="8"/>
      <c r="H28" s="8"/>
      <c r="I28" s="3"/>
      <c r="J28" s="3"/>
      <c r="K28" s="3"/>
      <c r="L28" s="3"/>
      <c r="M28" s="3"/>
      <c r="N28" s="3"/>
      <c r="O28" s="3"/>
      <c r="P28" s="3"/>
    </row>
    <row r="29" ht="24.75" customHeight="1"/>
    <row r="30" ht="26.25" customHeight="1"/>
    <row r="32" ht="27" customHeight="1"/>
    <row r="33" ht="27.75" customHeight="1"/>
    <row r="34" s="1" customFormat="1" ht="12.75"/>
    <row r="35" ht="38.25" customHeight="1"/>
    <row r="36" ht="52.5" customHeight="1"/>
    <row r="37" ht="42" customHeight="1"/>
    <row r="38" s="14" customFormat="1" ht="47.25" customHeight="1"/>
    <row r="39" s="14" customFormat="1" ht="37.5" customHeight="1"/>
    <row r="40" s="14" customFormat="1" ht="37.5" customHeight="1"/>
    <row r="41" s="14" customFormat="1" ht="33" customHeight="1"/>
    <row r="42" s="14" customFormat="1" ht="58.5" customHeight="1"/>
    <row r="43" s="14" customFormat="1" ht="54.75" customHeight="1"/>
    <row r="44" s="14" customFormat="1" ht="55.5" customHeight="1"/>
    <row r="45" s="14" customFormat="1" ht="31.5" customHeight="1"/>
    <row r="46" s="14" customFormat="1" ht="58.5" customHeight="1"/>
    <row r="47" s="14" customFormat="1" ht="66" customHeight="1"/>
    <row r="48" s="14" customFormat="1" ht="44.25" customHeight="1"/>
    <row r="49" s="14" customFormat="1" ht="45" customHeight="1"/>
    <row r="50" s="14" customFormat="1" ht="24.75" customHeight="1"/>
    <row r="51" s="14" customFormat="1" ht="57" customHeight="1"/>
    <row r="52" s="14" customFormat="1" ht="42" customHeight="1"/>
    <row r="53" s="14" customFormat="1" ht="45" customHeight="1"/>
    <row r="54" s="14" customFormat="1" ht="25.5" customHeight="1"/>
    <row r="55" s="14" customFormat="1" ht="34.5" customHeight="1"/>
    <row r="56" s="14" customFormat="1" ht="63.75" customHeight="1"/>
    <row r="57" s="14" customFormat="1" ht="53.25" customHeight="1"/>
    <row r="58" s="14" customFormat="1" ht="43.5" customHeight="1"/>
    <row r="59" s="14" customFormat="1" ht="32.25" customHeight="1"/>
    <row r="60" s="14" customFormat="1" ht="31.5" customHeight="1"/>
    <row r="61" s="14" customFormat="1" ht="45" customHeight="1"/>
    <row r="62" s="14" customFormat="1" ht="24" customHeight="1"/>
    <row r="63" s="14" customFormat="1" ht="66.75" customHeight="1"/>
    <row r="64" s="14" customFormat="1" ht="14.25" customHeight="1"/>
    <row r="65" s="14" customFormat="1" ht="14.25" customHeight="1"/>
    <row r="66" s="14" customFormat="1" ht="19.5" customHeight="1"/>
    <row r="67" s="14" customFormat="1" ht="40.5" customHeight="1"/>
    <row r="68" s="31" customFormat="1" ht="40.5" customHeight="1"/>
    <row r="69" s="14" customFormat="1" ht="21.75" customHeight="1"/>
    <row r="70" s="14" customFormat="1" ht="18.75" customHeight="1"/>
    <row r="71" s="14" customFormat="1" ht="28.5" customHeight="1"/>
    <row r="72" s="14" customFormat="1" ht="17.25" customHeight="1"/>
    <row r="73" s="14" customFormat="1" ht="31.5" customHeight="1"/>
    <row r="74" s="14" customFormat="1" ht="18.75" customHeight="1"/>
    <row r="75" s="14" customFormat="1" ht="18" customHeight="1"/>
    <row r="76" s="14" customFormat="1" ht="18.75" customHeight="1"/>
    <row r="77" s="14" customFormat="1" ht="18.75" customHeight="1"/>
    <row r="78" s="14" customFormat="1" ht="23.25" customHeight="1"/>
    <row r="79" s="14" customFormat="1" ht="56.25" customHeight="1"/>
    <row r="80" s="14" customFormat="1" ht="41.25" customHeight="1"/>
    <row r="81" s="14" customFormat="1" ht="42.75" customHeight="1"/>
    <row r="82" s="14" customFormat="1" ht="32.25" customHeight="1"/>
    <row r="83" s="14" customFormat="1" ht="42" customHeight="1"/>
    <row r="84" s="14" customFormat="1" ht="27.75" customHeight="1"/>
    <row r="85" s="14" customFormat="1" ht="18" customHeight="1"/>
    <row r="86" s="14" customFormat="1" ht="15" customHeight="1"/>
    <row r="87" s="14" customFormat="1" ht="52.5" customHeight="1"/>
    <row r="88" s="14" customFormat="1" ht="44.25" customHeight="1"/>
    <row r="89" s="14" customFormat="1" ht="43.5" customHeight="1"/>
    <row r="90" ht="17.25" customHeight="1"/>
    <row r="92" ht="30" customHeight="1"/>
    <row r="93" ht="34.5" customHeight="1"/>
    <row r="94" ht="30" customHeight="1"/>
    <row r="95" ht="37.5" customHeight="1"/>
    <row r="96" ht="19.5" customHeight="1"/>
    <row r="97" ht="33.75" customHeight="1"/>
    <row r="98" ht="33.75" customHeight="1"/>
    <row r="99" ht="32.25" customHeight="1"/>
    <row r="100" ht="20.25" customHeight="1"/>
    <row r="101" ht="20.25" customHeight="1"/>
  </sheetData>
  <sheetProtection password="F0DE" sheet="1" objects="1" scenarios="1"/>
  <mergeCells count="11">
    <mergeCell ref="B25:E25"/>
    <mergeCell ref="B26:E26"/>
    <mergeCell ref="K4:P8"/>
    <mergeCell ref="A20:P20"/>
    <mergeCell ref="L1:P1"/>
    <mergeCell ref="A16:P16"/>
    <mergeCell ref="A19:P19"/>
    <mergeCell ref="L14:P14"/>
    <mergeCell ref="A15:P15"/>
    <mergeCell ref="K3:P3"/>
    <mergeCell ref="E18:N18"/>
  </mergeCells>
  <printOptions/>
  <pageMargins left="0.7874015748031497" right="0.3937007874015748" top="0.3937007874015748" bottom="0.3937007874015748" header="0.5118110236220472" footer="0.31496062992125984"/>
  <pageSetup fitToHeight="5" horizontalDpi="300" verticalDpi="300" orientation="landscape" paperSize="9" scale="70" r:id="rId1"/>
  <rowBreaks count="2" manualBreakCount="2">
    <brk id="44" max="15" man="1"/>
    <brk id="60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showGridLines="0" zoomScale="75" zoomScaleNormal="75" workbookViewId="0" topLeftCell="A44">
      <selection activeCell="N54" sqref="N54"/>
    </sheetView>
  </sheetViews>
  <sheetFormatPr defaultColWidth="9.00390625" defaultRowHeight="12.75"/>
  <cols>
    <col min="1" max="1" width="4.75390625" style="55" customWidth="1"/>
    <col min="2" max="2" width="40.625" style="55" customWidth="1"/>
    <col min="3" max="3" width="6.25390625" style="55" customWidth="1"/>
    <col min="4" max="4" width="9.125" style="55" customWidth="1"/>
    <col min="5" max="5" width="13.25390625" style="55" customWidth="1"/>
    <col min="6" max="6" width="12.75390625" style="55" customWidth="1"/>
    <col min="7" max="9" width="10.75390625" style="55" customWidth="1"/>
    <col min="10" max="16384" width="8.875" style="55" customWidth="1"/>
  </cols>
  <sheetData>
    <row r="1" spans="1:9" ht="12.75">
      <c r="A1" s="192" t="s">
        <v>40</v>
      </c>
      <c r="B1" s="198" t="s">
        <v>124</v>
      </c>
      <c r="C1" s="203" t="s">
        <v>0</v>
      </c>
      <c r="D1" s="195" t="s">
        <v>90</v>
      </c>
      <c r="E1" s="195" t="s">
        <v>1</v>
      </c>
      <c r="F1" s="227"/>
      <c r="G1" s="227"/>
      <c r="H1" s="227"/>
      <c r="I1" s="228"/>
    </row>
    <row r="2" spans="1:9" ht="12.75" customHeight="1">
      <c r="A2" s="193"/>
      <c r="B2" s="190"/>
      <c r="C2" s="204"/>
      <c r="D2" s="196"/>
      <c r="E2" s="196"/>
      <c r="F2" s="196" t="s">
        <v>43</v>
      </c>
      <c r="G2" s="196"/>
      <c r="H2" s="196"/>
      <c r="I2" s="200" t="s">
        <v>125</v>
      </c>
    </row>
    <row r="3" spans="1:9" ht="12.75">
      <c r="A3" s="193"/>
      <c r="B3" s="190"/>
      <c r="C3" s="204"/>
      <c r="D3" s="196"/>
      <c r="E3" s="196"/>
      <c r="F3" s="190" t="s">
        <v>39</v>
      </c>
      <c r="G3" s="190" t="s">
        <v>2</v>
      </c>
      <c r="H3" s="190"/>
      <c r="I3" s="200"/>
    </row>
    <row r="4" spans="1:9" ht="28.5" customHeight="1">
      <c r="A4" s="193"/>
      <c r="B4" s="190"/>
      <c r="C4" s="204"/>
      <c r="D4" s="196"/>
      <c r="E4" s="196"/>
      <c r="F4" s="190"/>
      <c r="G4" s="196" t="s">
        <v>94</v>
      </c>
      <c r="H4" s="196" t="s">
        <v>126</v>
      </c>
      <c r="I4" s="200"/>
    </row>
    <row r="5" spans="1:9" ht="42.75" customHeight="1" thickBot="1">
      <c r="A5" s="194"/>
      <c r="B5" s="206"/>
      <c r="C5" s="205"/>
      <c r="D5" s="197"/>
      <c r="E5" s="197"/>
      <c r="F5" s="206"/>
      <c r="G5" s="197"/>
      <c r="H5" s="197"/>
      <c r="I5" s="201"/>
    </row>
    <row r="6" spans="1:9" ht="13.5" thickBot="1">
      <c r="A6" s="65">
        <v>1</v>
      </c>
      <c r="B6" s="66">
        <v>2</v>
      </c>
      <c r="C6" s="66">
        <v>3</v>
      </c>
      <c r="D6" s="66">
        <v>4</v>
      </c>
      <c r="E6" s="66">
        <v>5</v>
      </c>
      <c r="F6" s="66">
        <v>12</v>
      </c>
      <c r="G6" s="66">
        <v>13</v>
      </c>
      <c r="H6" s="66">
        <v>14</v>
      </c>
      <c r="I6" s="67">
        <v>15</v>
      </c>
    </row>
    <row r="7" spans="1:9" s="79" customFormat="1" ht="13.5" thickBot="1">
      <c r="A7" s="229" t="s">
        <v>3</v>
      </c>
      <c r="B7" s="230"/>
      <c r="C7" s="230"/>
      <c r="D7" s="230"/>
      <c r="E7" s="230"/>
      <c r="F7" s="230"/>
      <c r="G7" s="230"/>
      <c r="H7" s="230"/>
      <c r="I7" s="231"/>
    </row>
    <row r="8" spans="1:10" ht="36.75">
      <c r="A8" s="25" t="s">
        <v>7</v>
      </c>
      <c r="B8" s="48" t="s">
        <v>100</v>
      </c>
      <c r="C8" s="17" t="s">
        <v>54</v>
      </c>
      <c r="D8" s="18" t="s">
        <v>4</v>
      </c>
      <c r="E8" s="177">
        <f>'Расчет 1'!B2</f>
        <v>29329</v>
      </c>
      <c r="F8" s="74" t="s">
        <v>47</v>
      </c>
      <c r="G8" s="74" t="s">
        <v>47</v>
      </c>
      <c r="H8" s="74" t="s">
        <v>47</v>
      </c>
      <c r="I8" s="98">
        <v>29329</v>
      </c>
      <c r="J8"/>
    </row>
    <row r="9" spans="1:10" ht="24.75">
      <c r="A9" s="25" t="s">
        <v>8</v>
      </c>
      <c r="B9" s="48" t="s">
        <v>48</v>
      </c>
      <c r="C9" s="17" t="s">
        <v>55</v>
      </c>
      <c r="D9" s="18" t="s">
        <v>5</v>
      </c>
      <c r="E9" s="177">
        <f>'Расчет 1'!B4</f>
        <v>16</v>
      </c>
      <c r="F9" s="177">
        <f>'Расчет 1'!B3</f>
        <v>1</v>
      </c>
      <c r="G9" s="98">
        <v>1</v>
      </c>
      <c r="H9" s="74" t="s">
        <v>47</v>
      </c>
      <c r="I9" s="98">
        <v>15</v>
      </c>
      <c r="J9"/>
    </row>
    <row r="10" spans="1:10" ht="36.75">
      <c r="A10" s="26" t="s">
        <v>9</v>
      </c>
      <c r="B10" s="46" t="s">
        <v>111</v>
      </c>
      <c r="C10" s="19" t="s">
        <v>56</v>
      </c>
      <c r="D10" s="20" t="s">
        <v>4</v>
      </c>
      <c r="E10" s="178">
        <f>'Расчет 2'!B5</f>
        <v>147</v>
      </c>
      <c r="F10" s="178">
        <f>'Расчет 2'!B4</f>
        <v>9</v>
      </c>
      <c r="G10" s="178">
        <f>'Расчет 2'!B3</f>
        <v>9</v>
      </c>
      <c r="H10" s="186" t="s">
        <v>47</v>
      </c>
      <c r="I10" s="178">
        <f>'Расчет 2'!B1</f>
        <v>138</v>
      </c>
      <c r="J10" s="14"/>
    </row>
    <row r="11" spans="1:10" ht="24.75">
      <c r="A11" s="35"/>
      <c r="B11" s="47" t="s">
        <v>64</v>
      </c>
      <c r="C11" s="21" t="s">
        <v>57</v>
      </c>
      <c r="D11" s="22" t="s">
        <v>4</v>
      </c>
      <c r="E11" s="179">
        <f>'Расчет 1'!B6</f>
        <v>1</v>
      </c>
      <c r="F11" s="188">
        <f>'Расчет 1'!B5</f>
        <v>1</v>
      </c>
      <c r="G11" s="99">
        <v>1</v>
      </c>
      <c r="H11" s="75" t="s">
        <v>47</v>
      </c>
      <c r="I11" s="75" t="s">
        <v>47</v>
      </c>
      <c r="J11" s="14"/>
    </row>
    <row r="12" spans="1:10" ht="24.75">
      <c r="A12" s="35"/>
      <c r="B12" s="47" t="s">
        <v>75</v>
      </c>
      <c r="C12" s="21" t="s">
        <v>58</v>
      </c>
      <c r="D12" s="22" t="s">
        <v>4</v>
      </c>
      <c r="E12" s="179">
        <f>'Расчет 1'!B8</f>
        <v>0</v>
      </c>
      <c r="F12" s="176">
        <f>'Расчет 1'!B7</f>
        <v>0</v>
      </c>
      <c r="G12" s="100">
        <v>0</v>
      </c>
      <c r="H12" s="75" t="s">
        <v>47</v>
      </c>
      <c r="I12" s="99">
        <v>0</v>
      </c>
      <c r="J12" s="14"/>
    </row>
    <row r="13" spans="1:10" ht="24.75">
      <c r="A13" s="36"/>
      <c r="B13" s="52" t="s">
        <v>6</v>
      </c>
      <c r="C13" s="23" t="s">
        <v>59</v>
      </c>
      <c r="D13" s="24" t="s">
        <v>4</v>
      </c>
      <c r="E13" s="180">
        <f>'Расчет 1'!B10</f>
        <v>146</v>
      </c>
      <c r="F13" s="189">
        <f>'Расчет 1'!B9</f>
        <v>8</v>
      </c>
      <c r="G13" s="101">
        <v>8</v>
      </c>
      <c r="H13" s="76" t="s">
        <v>47</v>
      </c>
      <c r="I13" s="103">
        <v>138</v>
      </c>
      <c r="J13" s="14"/>
    </row>
    <row r="14" spans="1:10" ht="36.75">
      <c r="A14" s="26" t="s">
        <v>10</v>
      </c>
      <c r="B14" s="46" t="s">
        <v>112</v>
      </c>
      <c r="C14" s="19" t="s">
        <v>60</v>
      </c>
      <c r="D14" s="20" t="s">
        <v>4</v>
      </c>
      <c r="E14" s="178">
        <f>'Расчет 1'!B12</f>
        <v>0</v>
      </c>
      <c r="F14" s="178">
        <f>'Расчет 1'!B11</f>
        <v>0</v>
      </c>
      <c r="G14" s="102">
        <v>0</v>
      </c>
      <c r="H14" s="77" t="s">
        <v>47</v>
      </c>
      <c r="I14" s="77" t="s">
        <v>47</v>
      </c>
      <c r="J14" s="14"/>
    </row>
    <row r="15" spans="1:10" ht="24.75">
      <c r="A15" s="26" t="s">
        <v>11</v>
      </c>
      <c r="B15" s="46" t="s">
        <v>105</v>
      </c>
      <c r="C15" s="19" t="s">
        <v>61</v>
      </c>
      <c r="D15" s="20" t="s">
        <v>4</v>
      </c>
      <c r="E15" s="178">
        <f>'Расчет 1'!B14</f>
        <v>40</v>
      </c>
      <c r="F15" s="178">
        <f>'Расчет 1'!B13</f>
        <v>10</v>
      </c>
      <c r="G15" s="102">
        <v>10</v>
      </c>
      <c r="H15" s="77" t="s">
        <v>47</v>
      </c>
      <c r="I15" s="102">
        <v>30</v>
      </c>
      <c r="J15" s="14"/>
    </row>
    <row r="16" spans="1:10" ht="37.5" thickBot="1">
      <c r="A16" s="25" t="s">
        <v>52</v>
      </c>
      <c r="B16" s="48" t="s">
        <v>74</v>
      </c>
      <c r="C16" s="17" t="s">
        <v>62</v>
      </c>
      <c r="D16" s="18" t="s">
        <v>4</v>
      </c>
      <c r="E16" s="78" t="s">
        <v>129</v>
      </c>
      <c r="F16" s="74" t="s">
        <v>47</v>
      </c>
      <c r="G16" s="74" t="s">
        <v>47</v>
      </c>
      <c r="H16" s="74" t="s">
        <v>47</v>
      </c>
      <c r="I16" s="74" t="s">
        <v>47</v>
      </c>
      <c r="J16" s="14"/>
    </row>
    <row r="17" spans="1:10" s="79" customFormat="1" ht="13.5" thickBot="1">
      <c r="A17" s="232" t="s">
        <v>131</v>
      </c>
      <c r="B17" s="230"/>
      <c r="C17" s="230"/>
      <c r="D17" s="230"/>
      <c r="E17" s="230"/>
      <c r="F17" s="230"/>
      <c r="G17" s="230"/>
      <c r="H17" s="230"/>
      <c r="I17" s="231"/>
      <c r="J17" s="80"/>
    </row>
    <row r="18" spans="1:10" ht="36">
      <c r="A18" s="25" t="s">
        <v>21</v>
      </c>
      <c r="B18" s="48" t="s">
        <v>76</v>
      </c>
      <c r="C18" s="18">
        <v>10</v>
      </c>
      <c r="D18" s="18" t="s">
        <v>36</v>
      </c>
      <c r="E18" s="181">
        <f>'Расчет 3'!B5</f>
        <v>722542</v>
      </c>
      <c r="F18" s="181">
        <f>'Расчет 3'!B4</f>
        <v>710812</v>
      </c>
      <c r="G18" s="97">
        <f>'Расчет 3'!B3</f>
        <v>190813</v>
      </c>
      <c r="H18" s="97">
        <f>'Расчет 3'!B2</f>
        <v>519999</v>
      </c>
      <c r="I18" s="97">
        <f>'Расчет 3'!B1</f>
        <v>11730</v>
      </c>
      <c r="J18" s="14"/>
    </row>
    <row r="19" spans="1:10" ht="48">
      <c r="A19" s="37" t="s">
        <v>22</v>
      </c>
      <c r="B19" s="47" t="s">
        <v>98</v>
      </c>
      <c r="C19" s="24">
        <v>11</v>
      </c>
      <c r="D19" s="27" t="s">
        <v>36</v>
      </c>
      <c r="E19" s="182">
        <f>'Расчет 1'!E2</f>
        <v>0</v>
      </c>
      <c r="F19" s="182">
        <f>'Расчет 1'!E1</f>
        <v>0</v>
      </c>
      <c r="G19" s="90">
        <v>0</v>
      </c>
      <c r="H19" s="90">
        <v>0</v>
      </c>
      <c r="I19" s="90">
        <v>0</v>
      </c>
      <c r="J19" s="14"/>
    </row>
    <row r="20" spans="1:10" ht="36" customHeight="1">
      <c r="A20" s="26" t="s">
        <v>23</v>
      </c>
      <c r="B20" s="46" t="s">
        <v>106</v>
      </c>
      <c r="C20" s="27">
        <v>12</v>
      </c>
      <c r="D20" s="20" t="s">
        <v>36</v>
      </c>
      <c r="E20" s="183">
        <f>'Расчет 2'!E5</f>
        <v>642277</v>
      </c>
      <c r="F20" s="183">
        <f>'Расчет 2'!E4</f>
        <v>642277</v>
      </c>
      <c r="G20" s="183">
        <f>'Расчет 2'!E3</f>
        <v>152278</v>
      </c>
      <c r="H20" s="187">
        <f>'Расчет 2'!E2</f>
        <v>489999</v>
      </c>
      <c r="I20" s="187">
        <f>'Расчет 2'!E1</f>
        <v>0</v>
      </c>
      <c r="J20" s="14"/>
    </row>
    <row r="21" spans="1:10" ht="24.75">
      <c r="A21" s="37"/>
      <c r="B21" s="47" t="s">
        <v>77</v>
      </c>
      <c r="C21" s="27">
        <v>13</v>
      </c>
      <c r="D21" s="27" t="s">
        <v>36</v>
      </c>
      <c r="E21" s="182">
        <f>'Расчет 1'!E4</f>
        <v>0</v>
      </c>
      <c r="F21" s="182">
        <f>'Расчет 1'!E3</f>
        <v>0</v>
      </c>
      <c r="G21" s="90">
        <v>0</v>
      </c>
      <c r="H21" s="85" t="s">
        <v>129</v>
      </c>
      <c r="I21" s="85" t="s">
        <v>129</v>
      </c>
      <c r="J21" s="14"/>
    </row>
    <row r="22" spans="1:10" ht="12.75">
      <c r="A22" s="37"/>
      <c r="B22" s="47" t="s">
        <v>113</v>
      </c>
      <c r="C22" s="24">
        <v>14</v>
      </c>
      <c r="D22" s="27" t="s">
        <v>36</v>
      </c>
      <c r="E22" s="182">
        <f>'Расчет 1'!E6</f>
        <v>642277</v>
      </c>
      <c r="F22" s="182">
        <f>'Расчет 1'!E5</f>
        <v>642277</v>
      </c>
      <c r="G22" s="90">
        <v>152278</v>
      </c>
      <c r="H22" s="96">
        <f>198106+291893</f>
        <v>489999</v>
      </c>
      <c r="I22" s="96">
        <v>0</v>
      </c>
      <c r="J22" s="14"/>
    </row>
    <row r="23" spans="1:10" ht="36.75">
      <c r="A23" s="38" t="s">
        <v>24</v>
      </c>
      <c r="B23" s="54" t="s">
        <v>107</v>
      </c>
      <c r="C23" s="28">
        <v>15</v>
      </c>
      <c r="D23" s="29" t="s">
        <v>36</v>
      </c>
      <c r="E23" s="183">
        <f>'Расчет 1'!E8</f>
        <v>0</v>
      </c>
      <c r="F23" s="183">
        <f>'Расчет 1'!E7</f>
        <v>0</v>
      </c>
      <c r="G23" s="95">
        <v>0</v>
      </c>
      <c r="H23" s="86" t="s">
        <v>129</v>
      </c>
      <c r="I23" s="86" t="s">
        <v>129</v>
      </c>
      <c r="J23" s="14"/>
    </row>
    <row r="24" spans="1:10" ht="24">
      <c r="A24" s="26" t="s">
        <v>25</v>
      </c>
      <c r="B24" s="46" t="s">
        <v>108</v>
      </c>
      <c r="C24" s="18">
        <v>16</v>
      </c>
      <c r="D24" s="20" t="s">
        <v>36</v>
      </c>
      <c r="E24" s="183">
        <f>'Расчет 1'!E10</f>
        <v>67600</v>
      </c>
      <c r="F24" s="183">
        <f>'Расчет 1'!E9</f>
        <v>67600</v>
      </c>
      <c r="G24" s="93">
        <v>37600</v>
      </c>
      <c r="H24" s="171">
        <v>30000</v>
      </c>
      <c r="I24" s="93">
        <v>0</v>
      </c>
      <c r="J24" s="14"/>
    </row>
    <row r="25" spans="1:10" ht="24.75">
      <c r="A25" s="25" t="s">
        <v>26</v>
      </c>
      <c r="B25" s="48" t="s">
        <v>114</v>
      </c>
      <c r="C25" s="18">
        <v>17</v>
      </c>
      <c r="D25" s="18" t="s">
        <v>36</v>
      </c>
      <c r="E25" s="181">
        <f>'Расчет 1'!E12</f>
        <v>12665</v>
      </c>
      <c r="F25" s="181">
        <f>'Расчет 1'!E11</f>
        <v>935</v>
      </c>
      <c r="G25" s="92">
        <v>935</v>
      </c>
      <c r="H25" s="87" t="s">
        <v>129</v>
      </c>
      <c r="I25" s="92">
        <v>11730</v>
      </c>
      <c r="J25" s="14"/>
    </row>
    <row r="26" spans="1:10" ht="15">
      <c r="A26" s="25" t="s">
        <v>27</v>
      </c>
      <c r="B26" s="48" t="s">
        <v>63</v>
      </c>
      <c r="C26" s="18">
        <v>18</v>
      </c>
      <c r="D26" s="18" t="s">
        <v>36</v>
      </c>
      <c r="E26" s="181">
        <f>'Расчет 1'!E14</f>
        <v>0</v>
      </c>
      <c r="F26" s="181">
        <f>'Расчет 1'!E13</f>
        <v>0</v>
      </c>
      <c r="G26" s="92">
        <v>0</v>
      </c>
      <c r="H26" s="87" t="s">
        <v>129</v>
      </c>
      <c r="I26" s="87" t="s">
        <v>129</v>
      </c>
      <c r="J26" s="14"/>
    </row>
    <row r="27" spans="1:10" ht="24">
      <c r="A27" s="26" t="s">
        <v>28</v>
      </c>
      <c r="B27" s="46" t="s">
        <v>130</v>
      </c>
      <c r="C27" s="27">
        <v>19</v>
      </c>
      <c r="D27" s="20" t="s">
        <v>36</v>
      </c>
      <c r="E27" s="183">
        <f>'Расчет 2'!H5</f>
        <v>63806</v>
      </c>
      <c r="F27" s="183">
        <f>'Расчет 2'!H4</f>
        <v>63806</v>
      </c>
      <c r="G27" s="183">
        <f>'Расчет 2'!H3</f>
        <v>38749</v>
      </c>
      <c r="H27" s="183">
        <f>'Расчет 2'!H2</f>
        <v>25057</v>
      </c>
      <c r="I27" s="183">
        <f>'Расчет 2'!H1</f>
        <v>0</v>
      </c>
      <c r="J27" s="14"/>
    </row>
    <row r="28" spans="1:10" ht="36.75">
      <c r="A28" s="37"/>
      <c r="B28" s="47" t="s">
        <v>78</v>
      </c>
      <c r="C28" s="27">
        <v>20</v>
      </c>
      <c r="D28" s="27" t="s">
        <v>36</v>
      </c>
      <c r="E28" s="182">
        <f>'Расчет 1'!H6</f>
        <v>0</v>
      </c>
      <c r="F28" s="85" t="s">
        <v>129</v>
      </c>
      <c r="G28" s="85" t="s">
        <v>129</v>
      </c>
      <c r="H28" s="85" t="s">
        <v>129</v>
      </c>
      <c r="I28" s="90">
        <v>0</v>
      </c>
      <c r="J28" s="14"/>
    </row>
    <row r="29" spans="1:10" ht="36.75">
      <c r="A29" s="37"/>
      <c r="B29" s="47" t="s">
        <v>65</v>
      </c>
      <c r="C29" s="27">
        <v>21</v>
      </c>
      <c r="D29" s="27" t="s">
        <v>36</v>
      </c>
      <c r="E29" s="88" t="s">
        <v>129</v>
      </c>
      <c r="F29" s="85" t="s">
        <v>129</v>
      </c>
      <c r="G29" s="85" t="s">
        <v>129</v>
      </c>
      <c r="H29" s="85" t="s">
        <v>129</v>
      </c>
      <c r="I29" s="88" t="s">
        <v>129</v>
      </c>
      <c r="J29" s="14"/>
    </row>
    <row r="30" spans="1:10" ht="24.75">
      <c r="A30" s="37"/>
      <c r="B30" s="47" t="s">
        <v>66</v>
      </c>
      <c r="C30" s="27">
        <v>22</v>
      </c>
      <c r="D30" s="27" t="s">
        <v>36</v>
      </c>
      <c r="E30" s="88" t="s">
        <v>129</v>
      </c>
      <c r="F30" s="85" t="s">
        <v>129</v>
      </c>
      <c r="G30" s="85" t="s">
        <v>129</v>
      </c>
      <c r="H30" s="85" t="s">
        <v>129</v>
      </c>
      <c r="I30" s="85" t="s">
        <v>129</v>
      </c>
      <c r="J30" s="14"/>
    </row>
    <row r="31" spans="1:10" ht="24.75">
      <c r="A31" s="37"/>
      <c r="B31" s="47" t="s">
        <v>91</v>
      </c>
      <c r="C31" s="27">
        <v>23</v>
      </c>
      <c r="D31" s="27" t="s">
        <v>36</v>
      </c>
      <c r="E31" s="85" t="s">
        <v>129</v>
      </c>
      <c r="F31" s="85" t="s">
        <v>129</v>
      </c>
      <c r="G31" s="85" t="s">
        <v>129</v>
      </c>
      <c r="H31" s="85" t="s">
        <v>129</v>
      </c>
      <c r="I31" s="85" t="s">
        <v>129</v>
      </c>
      <c r="J31" s="14"/>
    </row>
    <row r="32" spans="1:10" ht="24">
      <c r="A32" s="39"/>
      <c r="B32" s="52" t="s">
        <v>67</v>
      </c>
      <c r="C32" s="24">
        <v>24</v>
      </c>
      <c r="D32" s="24" t="s">
        <v>36</v>
      </c>
      <c r="E32" s="184">
        <f>'Расчет 1'!H14</f>
        <v>63806</v>
      </c>
      <c r="F32" s="184">
        <f>'Расчет 1'!H13</f>
        <v>63806</v>
      </c>
      <c r="G32" s="91">
        <v>38749</v>
      </c>
      <c r="H32" s="91">
        <v>25057</v>
      </c>
      <c r="I32" s="91">
        <v>0</v>
      </c>
      <c r="J32" s="14"/>
    </row>
    <row r="33" spans="1:10" ht="24.75">
      <c r="A33" s="26" t="s">
        <v>92</v>
      </c>
      <c r="B33" s="48" t="s">
        <v>68</v>
      </c>
      <c r="C33" s="18">
        <v>25</v>
      </c>
      <c r="D33" s="18" t="s">
        <v>36</v>
      </c>
      <c r="E33" s="89" t="s">
        <v>129</v>
      </c>
      <c r="F33" s="87" t="s">
        <v>129</v>
      </c>
      <c r="G33" s="87" t="s">
        <v>129</v>
      </c>
      <c r="H33" s="87" t="s">
        <v>129</v>
      </c>
      <c r="I33" s="87" t="s">
        <v>129</v>
      </c>
      <c r="J33" s="14"/>
    </row>
    <row r="34" spans="1:10" ht="12.75">
      <c r="A34" s="26" t="s">
        <v>29</v>
      </c>
      <c r="B34" s="50" t="s">
        <v>12</v>
      </c>
      <c r="C34" s="27">
        <v>26</v>
      </c>
      <c r="D34" s="20" t="s">
        <v>36</v>
      </c>
      <c r="E34" s="183">
        <f>'Расчет 3'!E5</f>
        <v>15000</v>
      </c>
      <c r="F34" s="183">
        <f>'Расчет 3'!E4</f>
        <v>15000</v>
      </c>
      <c r="G34" s="183">
        <f>'Расчет 3'!E3</f>
        <v>15000</v>
      </c>
      <c r="H34" s="183">
        <f>'Расчет 3'!E2</f>
        <v>0</v>
      </c>
      <c r="I34" s="183">
        <f>'Расчет 3'!E1</f>
        <v>0</v>
      </c>
      <c r="J34" s="14"/>
    </row>
    <row r="35" spans="1:10" ht="48">
      <c r="A35" s="37"/>
      <c r="B35" s="47" t="s">
        <v>115</v>
      </c>
      <c r="C35" s="27">
        <v>27</v>
      </c>
      <c r="D35" s="27" t="s">
        <v>36</v>
      </c>
      <c r="E35" s="182">
        <f>'Расчет 2'!B11</f>
        <v>0</v>
      </c>
      <c r="F35" s="182">
        <f>'Расчет 2'!B10</f>
        <v>0</v>
      </c>
      <c r="G35" s="182">
        <f>'Расчет 2'!B9</f>
        <v>0</v>
      </c>
      <c r="H35" s="182">
        <f>'Расчет 2'!B8</f>
        <v>0</v>
      </c>
      <c r="I35" s="182">
        <f>'Расчет 2'!B7</f>
        <v>0</v>
      </c>
      <c r="J35" s="14"/>
    </row>
    <row r="36" spans="1:10" ht="24">
      <c r="A36" s="37"/>
      <c r="B36" s="47" t="s">
        <v>128</v>
      </c>
      <c r="C36" s="27">
        <v>28</v>
      </c>
      <c r="D36" s="27" t="s">
        <v>36</v>
      </c>
      <c r="E36" s="182">
        <f>'Расчет 1'!K6</f>
        <v>0</v>
      </c>
      <c r="F36" s="182">
        <f>'Расчет 1'!K5</f>
        <v>0</v>
      </c>
      <c r="G36" s="90">
        <v>0</v>
      </c>
      <c r="H36" s="90">
        <v>0</v>
      </c>
      <c r="I36" s="90">
        <v>0</v>
      </c>
      <c r="J36" s="14"/>
    </row>
    <row r="37" spans="1:10" ht="12.75">
      <c r="A37" s="37"/>
      <c r="B37" s="47" t="s">
        <v>116</v>
      </c>
      <c r="C37" s="30">
        <v>29</v>
      </c>
      <c r="D37" s="30" t="s">
        <v>36</v>
      </c>
      <c r="E37" s="182">
        <f>'Расчет 1'!K9</f>
        <v>0</v>
      </c>
      <c r="F37" s="182">
        <f>'Расчет 1'!K8</f>
        <v>0</v>
      </c>
      <c r="G37" s="90">
        <v>0</v>
      </c>
      <c r="H37" s="90">
        <v>0</v>
      </c>
      <c r="I37" s="90">
        <v>0</v>
      </c>
      <c r="J37" s="14"/>
    </row>
    <row r="38" spans="1:10" ht="24.75">
      <c r="A38" s="37"/>
      <c r="B38" s="47" t="s">
        <v>93</v>
      </c>
      <c r="C38" s="27">
        <v>30</v>
      </c>
      <c r="D38" s="27" t="s">
        <v>36</v>
      </c>
      <c r="E38" s="182">
        <f>'Расчет 1'!K11</f>
        <v>0</v>
      </c>
      <c r="F38" s="182">
        <f>'Расчет 1'!K10</f>
        <v>0</v>
      </c>
      <c r="G38" s="85" t="s">
        <v>129</v>
      </c>
      <c r="H38" s="90">
        <v>0</v>
      </c>
      <c r="I38" s="172">
        <v>0</v>
      </c>
      <c r="J38" s="14"/>
    </row>
    <row r="39" spans="1:10" ht="24">
      <c r="A39" s="40"/>
      <c r="B39" s="53" t="s">
        <v>99</v>
      </c>
      <c r="C39" s="30">
        <v>31</v>
      </c>
      <c r="D39" s="30" t="s">
        <v>36</v>
      </c>
      <c r="E39" s="182">
        <f>'Расчет 1'!K13</f>
        <v>1500</v>
      </c>
      <c r="F39" s="182">
        <f>'Расчет 1'!K12</f>
        <v>1500</v>
      </c>
      <c r="G39" s="94">
        <v>1500</v>
      </c>
      <c r="H39" s="94">
        <v>0</v>
      </c>
      <c r="I39" s="94">
        <v>0</v>
      </c>
      <c r="J39" s="31"/>
    </row>
    <row r="40" spans="1:10" ht="12.75">
      <c r="A40" s="36"/>
      <c r="B40" s="52" t="s">
        <v>69</v>
      </c>
      <c r="C40" s="24">
        <v>32</v>
      </c>
      <c r="D40" s="24" t="s">
        <v>36</v>
      </c>
      <c r="E40" s="184">
        <f>'Расчет 1'!K15</f>
        <v>13500</v>
      </c>
      <c r="F40" s="184">
        <f>'Расчет 1'!K14</f>
        <v>13500</v>
      </c>
      <c r="G40" s="91">
        <v>13500</v>
      </c>
      <c r="H40" s="91">
        <v>0</v>
      </c>
      <c r="I40" s="91">
        <v>0</v>
      </c>
      <c r="J40" s="14"/>
    </row>
    <row r="41" spans="1:10" ht="12.75">
      <c r="A41" s="26" t="s">
        <v>30</v>
      </c>
      <c r="B41" s="50" t="s">
        <v>13</v>
      </c>
      <c r="C41" s="27">
        <v>33</v>
      </c>
      <c r="D41" s="20" t="s">
        <v>36</v>
      </c>
      <c r="E41" s="183">
        <f>'Расчет 2'!E11</f>
        <v>21939</v>
      </c>
      <c r="F41" s="183">
        <f>'Расчет 2'!E10</f>
        <v>21939</v>
      </c>
      <c r="G41" s="183">
        <f>'Расчет 2'!E9</f>
        <v>21939</v>
      </c>
      <c r="H41" s="183">
        <f>'Расчет 2'!E8</f>
        <v>0</v>
      </c>
      <c r="I41" s="183">
        <f>'Расчет 2'!E7</f>
        <v>0</v>
      </c>
      <c r="J41" s="14"/>
    </row>
    <row r="42" spans="1:10" ht="12.75">
      <c r="A42" s="37"/>
      <c r="B42" s="51" t="s">
        <v>127</v>
      </c>
      <c r="C42" s="27">
        <v>34</v>
      </c>
      <c r="D42" s="27" t="s">
        <v>36</v>
      </c>
      <c r="E42" s="182">
        <f>'Расчет 1'!B17</f>
        <v>3522</v>
      </c>
      <c r="F42" s="182">
        <f>'Расчет 1'!B16</f>
        <v>3522</v>
      </c>
      <c r="G42" s="90">
        <v>3522</v>
      </c>
      <c r="H42" s="90">
        <v>0</v>
      </c>
      <c r="I42" s="90">
        <v>0</v>
      </c>
      <c r="J42" s="14"/>
    </row>
    <row r="43" spans="1:10" ht="12.75">
      <c r="A43" s="37"/>
      <c r="B43" s="45" t="s">
        <v>73</v>
      </c>
      <c r="C43" s="27">
        <v>35</v>
      </c>
      <c r="D43" s="27" t="s">
        <v>36</v>
      </c>
      <c r="E43" s="182">
        <f>'Расчет 1'!B19</f>
        <v>18417</v>
      </c>
      <c r="F43" s="182">
        <f>'Расчет 1'!B18</f>
        <v>18417</v>
      </c>
      <c r="G43" s="90">
        <f>18522-105</f>
        <v>18417</v>
      </c>
      <c r="H43" s="90">
        <v>0</v>
      </c>
      <c r="I43" s="90">
        <v>0</v>
      </c>
      <c r="J43" s="14"/>
    </row>
    <row r="44" spans="1:10" ht="24">
      <c r="A44" s="41"/>
      <c r="B44" s="47" t="s">
        <v>14</v>
      </c>
      <c r="C44" s="27">
        <v>36</v>
      </c>
      <c r="D44" s="27" t="s">
        <v>36</v>
      </c>
      <c r="E44" s="182">
        <f>'Расчет 1'!B21</f>
        <v>0</v>
      </c>
      <c r="F44" s="182">
        <f>'Расчет 1'!B20</f>
        <v>0</v>
      </c>
      <c r="G44" s="90">
        <v>0</v>
      </c>
      <c r="H44" s="90">
        <v>0</v>
      </c>
      <c r="I44" s="90">
        <v>0</v>
      </c>
      <c r="J44" s="14"/>
    </row>
    <row r="45" spans="1:10" ht="12.75">
      <c r="A45" s="41"/>
      <c r="B45" s="47" t="s">
        <v>15</v>
      </c>
      <c r="C45" s="27">
        <v>37</v>
      </c>
      <c r="D45" s="27" t="s">
        <v>36</v>
      </c>
      <c r="E45" s="182">
        <f>'Расчет 1'!B23</f>
        <v>0</v>
      </c>
      <c r="F45" s="182">
        <f>'Расчет 1'!B22</f>
        <v>0</v>
      </c>
      <c r="G45" s="90">
        <v>0</v>
      </c>
      <c r="H45" s="90">
        <v>0</v>
      </c>
      <c r="I45" s="90">
        <v>0</v>
      </c>
      <c r="J45" s="14"/>
    </row>
    <row r="46" spans="1:10" ht="15">
      <c r="A46" s="41"/>
      <c r="B46" s="45" t="s">
        <v>70</v>
      </c>
      <c r="C46" s="27">
        <v>38</v>
      </c>
      <c r="D46" s="27" t="s">
        <v>36</v>
      </c>
      <c r="E46" s="85" t="s">
        <v>129</v>
      </c>
      <c r="F46" s="85" t="s">
        <v>129</v>
      </c>
      <c r="G46" s="85" t="s">
        <v>129</v>
      </c>
      <c r="H46" s="85" t="s">
        <v>129</v>
      </c>
      <c r="I46" s="85" t="s">
        <v>129</v>
      </c>
      <c r="J46" s="14"/>
    </row>
    <row r="47" spans="1:10" ht="12.75">
      <c r="A47" s="39"/>
      <c r="B47" s="49" t="s">
        <v>71</v>
      </c>
      <c r="C47" s="24">
        <v>39</v>
      </c>
      <c r="D47" s="24" t="s">
        <v>36</v>
      </c>
      <c r="E47" s="184">
        <f>'Расчет 1'!B27</f>
        <v>0</v>
      </c>
      <c r="F47" s="184">
        <f>'Расчет 1'!B26</f>
        <v>0</v>
      </c>
      <c r="G47" s="91">
        <v>0</v>
      </c>
      <c r="H47" s="91">
        <v>0</v>
      </c>
      <c r="I47" s="91">
        <v>0</v>
      </c>
      <c r="J47" s="14"/>
    </row>
    <row r="48" spans="1:10" ht="12.75">
      <c r="A48" s="26" t="s">
        <v>31</v>
      </c>
      <c r="B48" s="50" t="s">
        <v>16</v>
      </c>
      <c r="C48" s="24">
        <v>40</v>
      </c>
      <c r="D48" s="20" t="s">
        <v>36</v>
      </c>
      <c r="E48" s="183">
        <f>'Расчет 1'!B29</f>
        <v>32086</v>
      </c>
      <c r="F48" s="183">
        <f>'Расчет 1'!B28</f>
        <v>32086</v>
      </c>
      <c r="G48" s="93">
        <v>17153</v>
      </c>
      <c r="H48" s="93">
        <v>14933</v>
      </c>
      <c r="I48" s="93">
        <v>0</v>
      </c>
      <c r="J48" s="14"/>
    </row>
    <row r="49" spans="1:10" ht="12.75">
      <c r="A49" s="25" t="s">
        <v>32</v>
      </c>
      <c r="B49" s="44" t="s">
        <v>17</v>
      </c>
      <c r="C49" s="24">
        <v>41</v>
      </c>
      <c r="D49" s="18" t="s">
        <v>36</v>
      </c>
      <c r="E49" s="181">
        <f>'Расчет 1'!E17</f>
        <v>5030</v>
      </c>
      <c r="F49" s="181">
        <f>'Расчет 1'!E16</f>
        <v>5030</v>
      </c>
      <c r="G49" s="92">
        <v>5030</v>
      </c>
      <c r="H49" s="92">
        <v>0</v>
      </c>
      <c r="I49" s="92">
        <v>0</v>
      </c>
      <c r="J49" s="14"/>
    </row>
    <row r="50" spans="1:10" ht="36">
      <c r="A50" s="26" t="s">
        <v>49</v>
      </c>
      <c r="B50" s="46" t="s">
        <v>88</v>
      </c>
      <c r="C50" s="27">
        <v>42</v>
      </c>
      <c r="D50" s="20" t="s">
        <v>36</v>
      </c>
      <c r="E50" s="183">
        <f>'Расчет 2'!H11</f>
        <v>26900</v>
      </c>
      <c r="F50" s="183">
        <f>'Расчет 2'!H10</f>
        <v>26900</v>
      </c>
      <c r="G50" s="183">
        <f>'Расчет 2'!H9</f>
        <v>6000</v>
      </c>
      <c r="H50" s="183">
        <f>'Расчет 2'!H8</f>
        <v>20900</v>
      </c>
      <c r="I50" s="183">
        <f>'Расчет 2'!H7</f>
        <v>0</v>
      </c>
      <c r="J50" s="14"/>
    </row>
    <row r="51" spans="1:10" ht="36.75">
      <c r="A51" s="37"/>
      <c r="B51" s="47" t="s">
        <v>79</v>
      </c>
      <c r="C51" s="27">
        <v>43</v>
      </c>
      <c r="D51" s="27" t="s">
        <v>36</v>
      </c>
      <c r="E51" s="182">
        <f>'Расчет 1'!E19</f>
        <v>20900</v>
      </c>
      <c r="F51" s="182">
        <f>'Расчет 1'!E18</f>
        <v>20900</v>
      </c>
      <c r="G51" s="90">
        <v>0</v>
      </c>
      <c r="H51" s="90">
        <f>7500+13400</f>
        <v>20900</v>
      </c>
      <c r="I51" s="85" t="s">
        <v>129</v>
      </c>
      <c r="J51" s="14"/>
    </row>
    <row r="52" spans="1:10" ht="24">
      <c r="A52" s="37"/>
      <c r="B52" s="47" t="s">
        <v>117</v>
      </c>
      <c r="C52" s="27">
        <v>44</v>
      </c>
      <c r="D52" s="27" t="s">
        <v>36</v>
      </c>
      <c r="E52" s="182">
        <f>'Расчет 1'!E21</f>
        <v>0</v>
      </c>
      <c r="F52" s="182">
        <f>'Расчет 1'!E20</f>
        <v>0</v>
      </c>
      <c r="G52" s="90">
        <v>0</v>
      </c>
      <c r="H52" s="90">
        <v>0</v>
      </c>
      <c r="I52" s="90">
        <v>0</v>
      </c>
      <c r="J52" s="14"/>
    </row>
    <row r="53" spans="1:10" ht="24">
      <c r="A53" s="37"/>
      <c r="B53" s="47" t="s">
        <v>109</v>
      </c>
      <c r="C53" s="27">
        <v>45</v>
      </c>
      <c r="D53" s="27" t="s">
        <v>36</v>
      </c>
      <c r="E53" s="182">
        <f>'Расчет 1'!E23</f>
        <v>6000</v>
      </c>
      <c r="F53" s="182">
        <f>'Расчет 1'!E22</f>
        <v>6000</v>
      </c>
      <c r="G53" s="90">
        <v>6000</v>
      </c>
      <c r="H53" s="90">
        <v>0</v>
      </c>
      <c r="I53" s="90">
        <v>0</v>
      </c>
      <c r="J53" s="14"/>
    </row>
    <row r="54" spans="1:10" ht="36">
      <c r="A54" s="37"/>
      <c r="B54" s="47" t="s">
        <v>18</v>
      </c>
      <c r="C54" s="27">
        <v>46</v>
      </c>
      <c r="D54" s="27" t="s">
        <v>36</v>
      </c>
      <c r="E54" s="182">
        <f>'Расчет 1'!E25</f>
        <v>0</v>
      </c>
      <c r="F54" s="182">
        <f>'Расчет 1'!E24</f>
        <v>0</v>
      </c>
      <c r="G54" s="90">
        <v>0</v>
      </c>
      <c r="H54" s="90">
        <v>0</v>
      </c>
      <c r="I54" s="90">
        <v>0</v>
      </c>
      <c r="J54" s="14"/>
    </row>
    <row r="55" spans="1:10" ht="12.75">
      <c r="A55" s="37"/>
      <c r="B55" s="47" t="s">
        <v>19</v>
      </c>
      <c r="C55" s="27">
        <v>47</v>
      </c>
      <c r="D55" s="27" t="s">
        <v>36</v>
      </c>
      <c r="E55" s="182">
        <f>'Расчет 1'!E27</f>
        <v>0</v>
      </c>
      <c r="F55" s="182">
        <f>'Расчет 1'!E26</f>
        <v>0</v>
      </c>
      <c r="G55" s="90">
        <v>0</v>
      </c>
      <c r="H55" s="90"/>
      <c r="I55" s="90">
        <v>0</v>
      </c>
      <c r="J55" s="14"/>
    </row>
    <row r="56" spans="1:10" ht="12.75">
      <c r="A56" s="37"/>
      <c r="B56" s="45" t="s">
        <v>20</v>
      </c>
      <c r="C56" s="27">
        <v>48</v>
      </c>
      <c r="D56" s="22" t="s">
        <v>36</v>
      </c>
      <c r="E56" s="182">
        <f>'Расчет 1'!E29</f>
        <v>0</v>
      </c>
      <c r="F56" s="182">
        <f>'Расчет 1'!E28</f>
        <v>0</v>
      </c>
      <c r="G56" s="90">
        <v>0</v>
      </c>
      <c r="H56" s="90">
        <v>0</v>
      </c>
      <c r="I56" s="90">
        <v>0</v>
      </c>
      <c r="J56" s="14"/>
    </row>
    <row r="57" spans="1:10" ht="12.75">
      <c r="A57" s="36"/>
      <c r="B57" s="49" t="s">
        <v>72</v>
      </c>
      <c r="C57" s="24">
        <v>49</v>
      </c>
      <c r="D57" s="32" t="s">
        <v>36</v>
      </c>
      <c r="E57" s="184">
        <f>'Расчет 1'!E31</f>
        <v>0</v>
      </c>
      <c r="F57" s="184">
        <f>'Расчет 1'!E30</f>
        <v>0</v>
      </c>
      <c r="G57" s="91">
        <v>0</v>
      </c>
      <c r="H57" s="91">
        <v>0</v>
      </c>
      <c r="I57" s="91">
        <v>0</v>
      </c>
      <c r="J57" s="14"/>
    </row>
    <row r="58" spans="1:10" ht="24">
      <c r="A58" s="26" t="s">
        <v>33</v>
      </c>
      <c r="B58" s="48" t="s">
        <v>83</v>
      </c>
      <c r="C58" s="24">
        <v>50</v>
      </c>
      <c r="D58" s="18" t="s">
        <v>36</v>
      </c>
      <c r="E58" s="181">
        <f>'Расчет 1'!H17</f>
        <v>29050</v>
      </c>
      <c r="F58" s="181">
        <f>'Расчет 1'!H16</f>
        <v>29050</v>
      </c>
      <c r="G58" s="92">
        <v>0</v>
      </c>
      <c r="H58" s="92">
        <f>19500+9550</f>
        <v>29050</v>
      </c>
      <c r="I58" s="92">
        <v>0</v>
      </c>
      <c r="J58" s="14"/>
    </row>
    <row r="59" spans="1:10" ht="24">
      <c r="A59" s="25" t="s">
        <v>34</v>
      </c>
      <c r="B59" s="48" t="s">
        <v>84</v>
      </c>
      <c r="C59" s="18">
        <v>51</v>
      </c>
      <c r="D59" s="18" t="s">
        <v>36</v>
      </c>
      <c r="E59" s="181">
        <f>'Расчет 3'!B11</f>
        <v>916353</v>
      </c>
      <c r="F59" s="181">
        <f>'Расчет 3'!B10</f>
        <v>904623</v>
      </c>
      <c r="G59" s="181">
        <f>'Расчет 3'!B9</f>
        <v>294684</v>
      </c>
      <c r="H59" s="181">
        <f>'Расчет 3'!B8</f>
        <v>609939</v>
      </c>
      <c r="I59" s="181">
        <f>'Расчет 3'!B7</f>
        <v>11730</v>
      </c>
      <c r="J59" s="14"/>
    </row>
    <row r="60" spans="1:10" ht="24.75">
      <c r="A60" s="25" t="s">
        <v>35</v>
      </c>
      <c r="B60" s="71" t="s">
        <v>87</v>
      </c>
      <c r="C60" s="18">
        <v>52</v>
      </c>
      <c r="D60" s="18" t="s">
        <v>36</v>
      </c>
      <c r="E60" s="185">
        <v>0</v>
      </c>
      <c r="F60" s="185">
        <v>0</v>
      </c>
      <c r="G60" s="87" t="s">
        <v>129</v>
      </c>
      <c r="H60" s="87" t="s">
        <v>129</v>
      </c>
      <c r="I60" s="87" t="s">
        <v>129</v>
      </c>
      <c r="J60" s="14"/>
    </row>
    <row r="61" spans="1:10" ht="12.75">
      <c r="A61" s="43"/>
      <c r="B61" s="68"/>
      <c r="C61" s="69"/>
      <c r="D61" s="69"/>
      <c r="E61" s="70"/>
      <c r="F61" s="70"/>
      <c r="G61" s="70"/>
      <c r="H61" s="70"/>
      <c r="I61" s="70"/>
      <c r="J61" s="14"/>
    </row>
    <row r="62" spans="1:3" ht="12.75">
      <c r="A62" s="216" t="s">
        <v>81</v>
      </c>
      <c r="B62" s="216"/>
      <c r="C62" s="55" t="s">
        <v>85</v>
      </c>
    </row>
    <row r="63" spans="1:3" ht="12.75">
      <c r="A63" s="56"/>
      <c r="B63" s="57"/>
      <c r="C63" s="55" t="s">
        <v>86</v>
      </c>
    </row>
    <row r="64" spans="1:9" ht="12.75">
      <c r="A64" s="56"/>
      <c r="B64" s="215" t="s">
        <v>121</v>
      </c>
      <c r="C64" s="215"/>
      <c r="D64" s="215"/>
      <c r="E64" s="215"/>
      <c r="F64" s="5"/>
      <c r="G64" s="9"/>
      <c r="H64" s="5"/>
      <c r="I64" s="9"/>
    </row>
    <row r="65" spans="1:9" ht="42.75" customHeight="1">
      <c r="A65" s="56"/>
      <c r="B65" s="202" t="s">
        <v>101</v>
      </c>
      <c r="C65" s="202"/>
      <c r="D65" s="202"/>
      <c r="E65" s="202"/>
      <c r="F65" s="59" t="s">
        <v>102</v>
      </c>
      <c r="G65" s="59"/>
      <c r="H65" s="59" t="s">
        <v>103</v>
      </c>
      <c r="I65" s="9"/>
    </row>
    <row r="66" spans="1:9" ht="12.75">
      <c r="A66" s="56"/>
      <c r="B66" s="215" t="s">
        <v>122</v>
      </c>
      <c r="C66" s="215"/>
      <c r="D66" s="215"/>
      <c r="E66" s="215"/>
      <c r="F66" s="5"/>
      <c r="G66" s="9"/>
      <c r="H66" s="5"/>
      <c r="I66" s="9"/>
    </row>
    <row r="67" spans="1:9" ht="45" customHeight="1">
      <c r="A67" s="56"/>
      <c r="B67" s="58"/>
      <c r="C67" s="202" t="s">
        <v>123</v>
      </c>
      <c r="D67" s="202"/>
      <c r="E67" s="202"/>
      <c r="F67" s="59" t="s">
        <v>102</v>
      </c>
      <c r="G67" s="59"/>
      <c r="H67" s="59" t="s">
        <v>103</v>
      </c>
      <c r="I67" s="9"/>
    </row>
    <row r="68" spans="1:9" ht="20.25" customHeight="1">
      <c r="A68" s="56"/>
      <c r="B68" s="191" t="s">
        <v>50</v>
      </c>
      <c r="C68" s="191"/>
      <c r="D68" s="191"/>
      <c r="E68" s="191"/>
      <c r="F68" s="9"/>
      <c r="G68" s="9"/>
      <c r="H68" s="9"/>
      <c r="I68" s="9"/>
    </row>
    <row r="69" spans="1:9" ht="18" customHeight="1">
      <c r="A69" s="56"/>
      <c r="B69" s="210" t="s">
        <v>104</v>
      </c>
      <c r="C69" s="210"/>
      <c r="D69" s="210"/>
      <c r="E69" s="210"/>
      <c r="F69" s="60"/>
      <c r="G69" s="60"/>
      <c r="H69" s="60"/>
      <c r="I69" s="60"/>
    </row>
    <row r="70" spans="1:9" ht="12.75">
      <c r="A70" s="56"/>
      <c r="B70" s="58"/>
      <c r="C70" s="58"/>
      <c r="D70" s="58"/>
      <c r="E70" s="58"/>
      <c r="F70" s="60"/>
      <c r="G70" s="60"/>
      <c r="H70" s="60"/>
      <c r="I70" s="60"/>
    </row>
    <row r="71" spans="1:9" ht="12.75">
      <c r="A71" s="42"/>
      <c r="B71" s="209" t="s">
        <v>120</v>
      </c>
      <c r="C71" s="209"/>
      <c r="D71" s="209"/>
      <c r="E71" s="209"/>
      <c r="F71" s="209"/>
      <c r="G71" s="209"/>
      <c r="H71" s="10"/>
      <c r="I71" s="10"/>
    </row>
    <row r="72" spans="1:9" ht="12.75">
      <c r="A72" s="43"/>
      <c r="B72" s="208" t="s">
        <v>119</v>
      </c>
      <c r="C72" s="208"/>
      <c r="D72" s="208"/>
      <c r="E72" s="208"/>
      <c r="F72" s="208"/>
      <c r="G72" s="10"/>
      <c r="H72" s="10"/>
      <c r="I72" s="10"/>
    </row>
    <row r="73" spans="1:9" ht="12.75">
      <c r="A73" s="43"/>
      <c r="B73" s="207" t="s">
        <v>80</v>
      </c>
      <c r="C73" s="207"/>
      <c r="D73" s="207"/>
      <c r="E73" s="207"/>
      <c r="F73" s="207"/>
      <c r="G73" s="10"/>
      <c r="H73" s="10"/>
      <c r="I73" s="10"/>
    </row>
  </sheetData>
  <sheetProtection password="F2DE" sheet="1" objects="1" scenarios="1"/>
  <mergeCells count="24">
    <mergeCell ref="B64:E64"/>
    <mergeCell ref="B1:B5"/>
    <mergeCell ref="F1:I1"/>
    <mergeCell ref="A7:I7"/>
    <mergeCell ref="A17:I17"/>
    <mergeCell ref="H4:H5"/>
    <mergeCell ref="D1:D5"/>
    <mergeCell ref="I2:I5"/>
    <mergeCell ref="C1:C5"/>
    <mergeCell ref="F2:H2"/>
    <mergeCell ref="B73:F73"/>
    <mergeCell ref="B72:F72"/>
    <mergeCell ref="B71:G71"/>
    <mergeCell ref="B69:E69"/>
    <mergeCell ref="B68:E68"/>
    <mergeCell ref="C67:E67"/>
    <mergeCell ref="G4:G5"/>
    <mergeCell ref="E1:E5"/>
    <mergeCell ref="B66:E66"/>
    <mergeCell ref="F3:F5"/>
    <mergeCell ref="A62:B62"/>
    <mergeCell ref="G3:H3"/>
    <mergeCell ref="B65:E65"/>
    <mergeCell ref="A1:A5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9.00390625" defaultRowHeight="12.75"/>
  <cols>
    <col min="8" max="8" width="9.125" style="84" customWidth="1"/>
  </cols>
  <sheetData>
    <row r="1" spans="1:11" ht="12.75">
      <c r="A1" s="83"/>
      <c r="B1" s="83"/>
      <c r="C1" s="81"/>
      <c r="D1" s="81" t="s">
        <v>199</v>
      </c>
      <c r="E1" s="82">
        <f>'Ввод данных в ТИК'!G19+'Ввод данных в ТИК'!H19</f>
        <v>0</v>
      </c>
      <c r="F1" s="81"/>
      <c r="G1" s="81"/>
      <c r="H1" s="82"/>
      <c r="I1" s="81"/>
      <c r="J1" s="81" t="s">
        <v>133</v>
      </c>
      <c r="K1" s="82">
        <v>0</v>
      </c>
    </row>
    <row r="2" spans="1:11" ht="12.75">
      <c r="A2" s="81" t="s">
        <v>134</v>
      </c>
      <c r="B2" s="81">
        <f>'Ввод данных в ТИК'!I8</f>
        <v>29329</v>
      </c>
      <c r="C2" s="81"/>
      <c r="D2" s="81" t="s">
        <v>200</v>
      </c>
      <c r="E2" s="82">
        <f>E1+'Ввод данных в ТИК'!I19</f>
        <v>0</v>
      </c>
      <c r="F2" s="81"/>
      <c r="G2" s="81"/>
      <c r="H2" s="82"/>
      <c r="I2" s="81"/>
      <c r="J2" s="81" t="s">
        <v>136</v>
      </c>
      <c r="K2" s="82">
        <v>0</v>
      </c>
    </row>
    <row r="3" spans="1:11" ht="12.75">
      <c r="A3" s="81" t="s">
        <v>137</v>
      </c>
      <c r="B3" s="81">
        <f>'Ввод данных в ТИК'!G9</f>
        <v>1</v>
      </c>
      <c r="C3" s="81"/>
      <c r="D3" s="81" t="s">
        <v>146</v>
      </c>
      <c r="E3" s="82">
        <f>'Ввод данных в ТИК'!G21</f>
        <v>0</v>
      </c>
      <c r="F3" s="81"/>
      <c r="G3" s="81"/>
      <c r="H3" s="82"/>
      <c r="I3" s="81"/>
      <c r="J3" s="81"/>
      <c r="K3" s="82"/>
    </row>
    <row r="4" spans="1:11" ht="12.75">
      <c r="A4" s="81" t="s">
        <v>141</v>
      </c>
      <c r="B4" s="81">
        <f>B3+'Ввод данных в ТИК'!I9</f>
        <v>16</v>
      </c>
      <c r="C4" s="81"/>
      <c r="D4" s="81" t="s">
        <v>150</v>
      </c>
      <c r="E4" s="82">
        <f>E3</f>
        <v>0</v>
      </c>
      <c r="F4" s="81"/>
      <c r="G4" s="81"/>
      <c r="H4" s="82"/>
      <c r="I4" s="81"/>
      <c r="J4" s="81"/>
      <c r="K4" s="82"/>
    </row>
    <row r="5" spans="1:11" ht="12.75">
      <c r="A5" s="81" t="s">
        <v>145</v>
      </c>
      <c r="B5" s="81">
        <f>'Ввод данных в ТИК'!G11</f>
        <v>1</v>
      </c>
      <c r="C5" s="81"/>
      <c r="D5" s="81" t="s">
        <v>154</v>
      </c>
      <c r="E5" s="82">
        <f>'Ввод данных в ТИК'!G22+'Ввод данных в ТИК'!H22</f>
        <v>642277</v>
      </c>
      <c r="F5" s="81"/>
      <c r="G5" s="81" t="s">
        <v>147</v>
      </c>
      <c r="H5" s="82"/>
      <c r="I5" s="81"/>
      <c r="J5" s="81" t="s">
        <v>205</v>
      </c>
      <c r="K5" s="82">
        <f>'Ввод данных в ТИК'!G36+'Ввод данных в ТИК'!H36</f>
        <v>0</v>
      </c>
    </row>
    <row r="6" spans="1:11" ht="12.75">
      <c r="A6" s="81" t="s">
        <v>149</v>
      </c>
      <c r="B6" s="81">
        <f>B5</f>
        <v>1</v>
      </c>
      <c r="C6" s="81"/>
      <c r="D6" s="81" t="s">
        <v>157</v>
      </c>
      <c r="E6" s="82">
        <f>E5+'Ввод данных в ТИК'!I22</f>
        <v>642277</v>
      </c>
      <c r="F6" s="81"/>
      <c r="G6" s="81" t="s">
        <v>151</v>
      </c>
      <c r="H6" s="82">
        <f>'Ввод данных в ТИК'!I28</f>
        <v>0</v>
      </c>
      <c r="I6" s="81"/>
      <c r="J6" s="81" t="s">
        <v>206</v>
      </c>
      <c r="K6" s="82">
        <f>K5+'Ввод данных в ТИК'!I36</f>
        <v>0</v>
      </c>
    </row>
    <row r="7" spans="1:11" ht="12.75">
      <c r="A7" s="81" t="s">
        <v>153</v>
      </c>
      <c r="B7" s="81">
        <f>'Ввод данных в ТИК'!G12</f>
        <v>0</v>
      </c>
      <c r="C7" s="81"/>
      <c r="D7" s="81" t="s">
        <v>161</v>
      </c>
      <c r="E7" s="82">
        <f>'Ввод данных в ТИК'!G23</f>
        <v>0</v>
      </c>
      <c r="F7" s="81"/>
      <c r="G7" s="81" t="s">
        <v>155</v>
      </c>
      <c r="H7" s="82">
        <v>0</v>
      </c>
      <c r="I7" s="81"/>
      <c r="J7" s="81"/>
      <c r="K7" s="81"/>
    </row>
    <row r="8" spans="1:11" ht="12.75">
      <c r="A8" s="81" t="s">
        <v>156</v>
      </c>
      <c r="B8" s="81">
        <f>B7+'Ввод данных в ТИК'!I12</f>
        <v>0</v>
      </c>
      <c r="C8" s="81"/>
      <c r="D8" s="81" t="s">
        <v>165</v>
      </c>
      <c r="E8" s="82">
        <f>E7</f>
        <v>0</v>
      </c>
      <c r="F8" s="81"/>
      <c r="G8" s="81" t="s">
        <v>158</v>
      </c>
      <c r="H8" s="82">
        <v>0</v>
      </c>
      <c r="I8" s="81"/>
      <c r="J8" s="81" t="s">
        <v>159</v>
      </c>
      <c r="K8" s="82">
        <f>'Ввод данных в ТИК'!G37+'Ввод данных в ТИК'!H37</f>
        <v>0</v>
      </c>
    </row>
    <row r="9" spans="1:11" ht="12.75">
      <c r="A9" s="81" t="s">
        <v>160</v>
      </c>
      <c r="B9" s="81">
        <f>'Ввод данных в ТИК'!G13</f>
        <v>8</v>
      </c>
      <c r="C9" s="81"/>
      <c r="D9" s="81" t="s">
        <v>169</v>
      </c>
      <c r="E9" s="82">
        <f>'Ввод данных в ТИК'!G24+'Ввод данных в ТИК'!H24</f>
        <v>67600</v>
      </c>
      <c r="F9" s="81"/>
      <c r="G9" s="81" t="s">
        <v>162</v>
      </c>
      <c r="H9" s="82">
        <v>0</v>
      </c>
      <c r="I9" s="81"/>
      <c r="J9" s="81" t="s">
        <v>163</v>
      </c>
      <c r="K9" s="82">
        <f>K8+'Ввод данных в ТИК'!I37</f>
        <v>0</v>
      </c>
    </row>
    <row r="10" spans="1:11" ht="12.75">
      <c r="A10" s="81" t="s">
        <v>164</v>
      </c>
      <c r="B10" s="81">
        <f>B9+'Ввод данных в ТИК'!I13</f>
        <v>146</v>
      </c>
      <c r="C10" s="81"/>
      <c r="D10" s="81" t="s">
        <v>173</v>
      </c>
      <c r="E10" s="82">
        <f>E9+'Ввод данных в ТИК'!I24</f>
        <v>67600</v>
      </c>
      <c r="F10" s="81"/>
      <c r="G10" s="81" t="s">
        <v>166</v>
      </c>
      <c r="H10" s="82">
        <v>0</v>
      </c>
      <c r="I10" s="81"/>
      <c r="J10" s="81" t="s">
        <v>167</v>
      </c>
      <c r="K10" s="82">
        <f>'Ввод данных в ТИК'!H38</f>
        <v>0</v>
      </c>
    </row>
    <row r="11" spans="1:11" ht="12.75">
      <c r="A11" s="81" t="s">
        <v>168</v>
      </c>
      <c r="B11" s="81">
        <f>'Ввод данных в ТИК'!G14</f>
        <v>0</v>
      </c>
      <c r="C11" s="81"/>
      <c r="D11" s="81" t="s">
        <v>177</v>
      </c>
      <c r="E11" s="82">
        <f>'Ввод данных в ТИК'!G25</f>
        <v>935</v>
      </c>
      <c r="F11" s="81"/>
      <c r="G11" s="81" t="s">
        <v>170</v>
      </c>
      <c r="H11" s="82">
        <v>0</v>
      </c>
      <c r="I11" s="81"/>
      <c r="J11" s="81" t="s">
        <v>171</v>
      </c>
      <c r="K11" s="82">
        <f>K10+'Ввод данных в ТИК'!I38</f>
        <v>0</v>
      </c>
    </row>
    <row r="12" spans="1:11" ht="12.75">
      <c r="A12" s="81" t="s">
        <v>172</v>
      </c>
      <c r="B12" s="81">
        <f>B11</f>
        <v>0</v>
      </c>
      <c r="C12" s="81"/>
      <c r="D12" s="81" t="s">
        <v>180</v>
      </c>
      <c r="E12" s="82">
        <f>E11+'Ввод данных в ТИК'!I25</f>
        <v>12665</v>
      </c>
      <c r="F12" s="81"/>
      <c r="G12" s="81" t="s">
        <v>174</v>
      </c>
      <c r="H12" s="82">
        <v>0</v>
      </c>
      <c r="I12" s="81"/>
      <c r="J12" s="81" t="s">
        <v>175</v>
      </c>
      <c r="K12" s="82">
        <f>'Ввод данных в ТИК'!G39+'Ввод данных в ТИК'!H39</f>
        <v>1500</v>
      </c>
    </row>
    <row r="13" spans="1:11" ht="12.75">
      <c r="A13" s="81" t="s">
        <v>176</v>
      </c>
      <c r="B13" s="81">
        <f>'Ввод данных в ТИК'!G15</f>
        <v>10</v>
      </c>
      <c r="C13" s="81"/>
      <c r="D13" s="81" t="s">
        <v>201</v>
      </c>
      <c r="E13" s="82">
        <f>'Ввод данных в ТИК'!G26</f>
        <v>0</v>
      </c>
      <c r="F13" s="81"/>
      <c r="G13" s="81" t="s">
        <v>203</v>
      </c>
      <c r="H13" s="82">
        <f>'Ввод данных в ТИК'!G32+'Ввод данных в ТИК'!H32</f>
        <v>63806</v>
      </c>
      <c r="I13" s="81"/>
      <c r="J13" s="81" t="s">
        <v>178</v>
      </c>
      <c r="K13" s="82">
        <f>K12+'Ввод данных в ТИК'!I39</f>
        <v>1500</v>
      </c>
    </row>
    <row r="14" spans="1:11" ht="12.75">
      <c r="A14" s="81" t="s">
        <v>179</v>
      </c>
      <c r="B14" s="81">
        <f>B13+'Ввод данных в ТИК'!I15</f>
        <v>40</v>
      </c>
      <c r="C14" s="81"/>
      <c r="D14" s="81" t="s">
        <v>202</v>
      </c>
      <c r="E14" s="82">
        <f>E13</f>
        <v>0</v>
      </c>
      <c r="F14" s="81"/>
      <c r="G14" s="81" t="s">
        <v>204</v>
      </c>
      <c r="H14" s="82">
        <f>H13+'Ввод данных в ТИК'!I32</f>
        <v>63806</v>
      </c>
      <c r="I14" s="81"/>
      <c r="J14" s="81" t="s">
        <v>181</v>
      </c>
      <c r="K14" s="82">
        <f>'Ввод данных в ТИК'!G40+'Ввод данных в ТИК'!H40</f>
        <v>13500</v>
      </c>
    </row>
    <row r="15" spans="1:11" ht="12.75">
      <c r="A15" s="81"/>
      <c r="B15" s="81"/>
      <c r="C15" s="81"/>
      <c r="D15" s="81"/>
      <c r="E15" s="81"/>
      <c r="F15" s="81"/>
      <c r="G15" s="81"/>
      <c r="H15" s="82"/>
      <c r="I15" s="81"/>
      <c r="J15" s="81" t="s">
        <v>184</v>
      </c>
      <c r="K15" s="82">
        <f>K14+'Ввод данных в ТИК'!I40</f>
        <v>13500</v>
      </c>
    </row>
    <row r="16" spans="1:11" ht="12.75">
      <c r="A16" s="81" t="s">
        <v>207</v>
      </c>
      <c r="B16" s="82">
        <f>'Ввод данных в ТИК'!G42+'Ввод данных в ТИК'!H42</f>
        <v>3522</v>
      </c>
      <c r="C16" s="81"/>
      <c r="D16" s="81" t="s">
        <v>183</v>
      </c>
      <c r="E16" s="82">
        <f>'Ввод данных в ТИК'!G49+'Ввод данных в ТИК'!H49</f>
        <v>5030</v>
      </c>
      <c r="F16" s="81"/>
      <c r="G16" s="81" t="s">
        <v>223</v>
      </c>
      <c r="H16" s="82">
        <f>'Ввод данных в ТИК'!G58+'Ввод данных в ТИК'!H58</f>
        <v>29050</v>
      </c>
      <c r="I16" s="81"/>
      <c r="J16" s="81"/>
      <c r="K16" s="81"/>
    </row>
    <row r="17" spans="1:11" ht="12.75">
      <c r="A17" s="81" t="s">
        <v>208</v>
      </c>
      <c r="B17" s="82">
        <f>B16+'Ввод данных в ТИК'!I42</f>
        <v>3522</v>
      </c>
      <c r="C17" s="81"/>
      <c r="D17" s="81" t="s">
        <v>186</v>
      </c>
      <c r="E17" s="82">
        <f>E16+'Ввод данных в ТИК'!I49</f>
        <v>5030</v>
      </c>
      <c r="F17" s="81"/>
      <c r="G17" s="81" t="s">
        <v>224</v>
      </c>
      <c r="H17" s="82">
        <f>H16+'Ввод данных в ТИК'!I58</f>
        <v>29050</v>
      </c>
      <c r="I17" s="81"/>
      <c r="J17" s="81"/>
      <c r="K17" s="81"/>
    </row>
    <row r="18" spans="1:11" ht="12.75">
      <c r="A18" s="81" t="s">
        <v>182</v>
      </c>
      <c r="B18" s="82">
        <f>'Ввод данных в ТИК'!G43+'Ввод данных в ТИК'!H43</f>
        <v>18417</v>
      </c>
      <c r="C18" s="81"/>
      <c r="D18" s="81" t="s">
        <v>209</v>
      </c>
      <c r="E18" s="82">
        <f>'Ввод данных в ТИК'!G51+'Ввод данных в ТИК'!H51</f>
        <v>20900</v>
      </c>
      <c r="F18" s="81"/>
      <c r="I18" s="81"/>
      <c r="J18" s="81"/>
      <c r="K18" s="81"/>
    </row>
    <row r="19" spans="1:11" ht="12.75">
      <c r="A19" s="81" t="s">
        <v>185</v>
      </c>
      <c r="B19" s="82">
        <f>B18+'Ввод данных в ТИК'!I43</f>
        <v>18417</v>
      </c>
      <c r="C19" s="81"/>
      <c r="D19" s="81" t="s">
        <v>210</v>
      </c>
      <c r="E19" s="82">
        <f>E18</f>
        <v>20900</v>
      </c>
      <c r="F19" s="81"/>
      <c r="I19" s="81"/>
      <c r="J19" s="81"/>
      <c r="K19" s="81"/>
    </row>
    <row r="20" spans="1:11" ht="12.75">
      <c r="A20" s="81" t="s">
        <v>189</v>
      </c>
      <c r="B20" s="82">
        <f>'Ввод данных в ТИК'!G44+'Ввод данных в ТИК'!H44</f>
        <v>0</v>
      </c>
      <c r="C20" s="81"/>
      <c r="D20" s="81" t="s">
        <v>211</v>
      </c>
      <c r="E20" s="82">
        <f>'Ввод данных в ТИК'!G52+'Ввод данных в ТИК'!H52</f>
        <v>0</v>
      </c>
      <c r="F20" s="81"/>
      <c r="I20" s="81"/>
      <c r="J20" s="81"/>
      <c r="K20" s="81"/>
    </row>
    <row r="21" spans="1:11" ht="12.75">
      <c r="A21" s="81" t="s">
        <v>190</v>
      </c>
      <c r="B21" s="82">
        <f>B20+'Ввод данных в ТИК'!I44</f>
        <v>0</v>
      </c>
      <c r="C21" s="81"/>
      <c r="D21" s="81" t="s">
        <v>212</v>
      </c>
      <c r="E21" s="82">
        <f>E20+'Ввод данных в ТИК'!I52</f>
        <v>0</v>
      </c>
      <c r="F21" s="81"/>
      <c r="I21" s="81"/>
      <c r="J21" s="81"/>
      <c r="K21" s="81"/>
    </row>
    <row r="22" spans="1:11" ht="12.75">
      <c r="A22" s="81" t="s">
        <v>191</v>
      </c>
      <c r="B22" s="82">
        <f>'Ввод данных в ТИК'!G45+'Ввод данных в ТИК'!H45</f>
        <v>0</v>
      </c>
      <c r="C22" s="81"/>
      <c r="D22" s="81" t="s">
        <v>213</v>
      </c>
      <c r="E22" s="82">
        <f>'Ввод данных в ТИК'!G53+'Ввод данных в ТИК'!H53</f>
        <v>6000</v>
      </c>
      <c r="F22" s="81"/>
      <c r="I22" s="81"/>
      <c r="J22" s="81"/>
      <c r="K22" s="81"/>
    </row>
    <row r="23" spans="1:11" ht="12.75">
      <c r="A23" s="81" t="s">
        <v>192</v>
      </c>
      <c r="B23" s="82">
        <f>B22+'Ввод данных в ТИК'!I45</f>
        <v>0</v>
      </c>
      <c r="C23" s="81"/>
      <c r="D23" s="81" t="s">
        <v>214</v>
      </c>
      <c r="E23" s="82">
        <f>E22+'Ввод данных в ТИК'!I53</f>
        <v>6000</v>
      </c>
      <c r="F23" s="81"/>
      <c r="I23" s="81"/>
      <c r="J23" s="81"/>
      <c r="K23" s="81"/>
    </row>
    <row r="24" spans="1:11" ht="12.75">
      <c r="A24" s="81" t="s">
        <v>193</v>
      </c>
      <c r="B24" s="82"/>
      <c r="C24" s="81"/>
      <c r="D24" s="81" t="s">
        <v>215</v>
      </c>
      <c r="E24" s="82">
        <f>'Ввод данных в ТИК'!G54+'Ввод данных в ТИК'!H54</f>
        <v>0</v>
      </c>
      <c r="F24" s="81"/>
      <c r="G24" s="81"/>
      <c r="H24" s="82"/>
      <c r="I24" s="81"/>
      <c r="J24" s="81"/>
      <c r="K24" s="81"/>
    </row>
    <row r="25" spans="1:11" ht="12.75">
      <c r="A25" s="81" t="s">
        <v>194</v>
      </c>
      <c r="B25" s="82"/>
      <c r="C25" s="81"/>
      <c r="D25" s="81" t="s">
        <v>216</v>
      </c>
      <c r="E25" s="82">
        <f>E24+'Ввод данных в ТИК'!I54</f>
        <v>0</v>
      </c>
      <c r="F25" s="81"/>
      <c r="G25" s="81"/>
      <c r="H25" s="82"/>
      <c r="I25" s="81"/>
      <c r="J25" s="81"/>
      <c r="K25" s="81"/>
    </row>
    <row r="26" spans="1:11" ht="12.75">
      <c r="A26" s="81" t="s">
        <v>195</v>
      </c>
      <c r="B26" s="82">
        <f>'Ввод данных в ТИК'!G47+'Ввод данных в ТИК'!H47</f>
        <v>0</v>
      </c>
      <c r="C26" s="81"/>
      <c r="D26" s="81" t="s">
        <v>217</v>
      </c>
      <c r="E26" s="82">
        <f>'Ввод данных в ТИК'!G55+'Ввод данных в ТИК'!H55</f>
        <v>0</v>
      </c>
      <c r="F26" s="81"/>
      <c r="G26" s="81"/>
      <c r="H26" s="82"/>
      <c r="I26" s="81"/>
      <c r="J26" s="81"/>
      <c r="K26" s="81"/>
    </row>
    <row r="27" spans="1:11" ht="12.75">
      <c r="A27" s="81" t="s">
        <v>196</v>
      </c>
      <c r="B27" s="82">
        <f>B26+'Ввод данных в ТИК'!I47</f>
        <v>0</v>
      </c>
      <c r="C27" s="81"/>
      <c r="D27" s="81" t="s">
        <v>218</v>
      </c>
      <c r="E27" s="82">
        <f>E26+'Ввод данных в ТИК'!I55</f>
        <v>0</v>
      </c>
      <c r="F27" s="81"/>
      <c r="G27" s="81"/>
      <c r="H27" s="82"/>
      <c r="I27" s="81"/>
      <c r="J27" s="81"/>
      <c r="K27" s="81"/>
    </row>
    <row r="28" spans="1:11" ht="12.75">
      <c r="A28" s="81" t="s">
        <v>197</v>
      </c>
      <c r="B28" s="82">
        <f>'Ввод данных в ТИК'!G48+'Ввод данных в ТИК'!H48</f>
        <v>32086</v>
      </c>
      <c r="C28" s="81"/>
      <c r="D28" s="81" t="s">
        <v>219</v>
      </c>
      <c r="E28" s="82">
        <f>'Ввод данных в ТИК'!G56+'Ввод данных в ТИК'!H56</f>
        <v>0</v>
      </c>
      <c r="F28" s="81"/>
      <c r="G28" s="81"/>
      <c r="H28" s="82"/>
      <c r="I28" s="81"/>
      <c r="J28" s="81"/>
      <c r="K28" s="81"/>
    </row>
    <row r="29" spans="1:11" ht="12.75">
      <c r="A29" s="81" t="s">
        <v>198</v>
      </c>
      <c r="B29" s="82">
        <f>B28+'Ввод данных в ТИК'!I48</f>
        <v>32086</v>
      </c>
      <c r="C29" s="81"/>
      <c r="D29" s="81" t="s">
        <v>220</v>
      </c>
      <c r="E29" s="82">
        <f>E28+'Ввод данных в ТИК'!I56</f>
        <v>0</v>
      </c>
      <c r="F29" s="81"/>
      <c r="G29" s="81"/>
      <c r="H29" s="82"/>
      <c r="I29" s="81"/>
      <c r="J29" s="81"/>
      <c r="K29" s="81"/>
    </row>
    <row r="30" spans="4:5" ht="12.75">
      <c r="D30" s="81" t="s">
        <v>221</v>
      </c>
      <c r="E30" s="82">
        <f>'Ввод данных в ТИК'!G57+'Ввод данных в ТИК'!H57</f>
        <v>0</v>
      </c>
    </row>
    <row r="31" spans="4:5" ht="12.75">
      <c r="D31" s="81" t="s">
        <v>222</v>
      </c>
      <c r="E31" s="82">
        <f>E30+'Ввод данных в ТИК'!I57</f>
        <v>0</v>
      </c>
    </row>
  </sheetData>
  <sheetProtection password="B4DD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B1" sqref="B1"/>
    </sheetView>
  </sheetViews>
  <sheetFormatPr defaultColWidth="9.00390625" defaultRowHeight="12.75"/>
  <sheetData>
    <row r="1" spans="1:8" ht="12.75">
      <c r="A1" s="81" t="s">
        <v>228</v>
      </c>
      <c r="B1" s="81">
        <f>'Ввод данных в ТИК'!I12+'Ввод данных в ТИК'!I13</f>
        <v>138</v>
      </c>
      <c r="C1" s="81"/>
      <c r="D1" t="s">
        <v>225</v>
      </c>
      <c r="E1" s="84">
        <f>'Ввод данных в ТИК'!I22</f>
        <v>0</v>
      </c>
      <c r="G1" t="s">
        <v>233</v>
      </c>
      <c r="H1" s="84">
        <f>'Ввод данных в ТИК'!I28+'Ввод данных в ТИК'!I32</f>
        <v>0</v>
      </c>
    </row>
    <row r="2" spans="1:8" ht="12.75">
      <c r="A2" s="81" t="s">
        <v>229</v>
      </c>
      <c r="B2" s="81"/>
      <c r="C2" s="81"/>
      <c r="D2" t="s">
        <v>226</v>
      </c>
      <c r="E2" s="84">
        <f>'Ввод данных в ТИК'!H22</f>
        <v>489999</v>
      </c>
      <c r="G2" t="s">
        <v>234</v>
      </c>
      <c r="H2" s="84">
        <f>'Ввод данных в ТИК'!H32</f>
        <v>25057</v>
      </c>
    </row>
    <row r="3" spans="1:8" ht="12.75">
      <c r="A3" s="81" t="s">
        <v>230</v>
      </c>
      <c r="B3" s="81">
        <f>'Ввод данных в ТИК'!G11+'Ввод данных в ТИК'!G12+'Ввод данных в ТИК'!G13</f>
        <v>9</v>
      </c>
      <c r="C3" s="81"/>
      <c r="D3" t="s">
        <v>227</v>
      </c>
      <c r="E3" s="84">
        <f>'Ввод данных в ТИК'!G21+'Ввод данных в ТИК'!G22</f>
        <v>152278</v>
      </c>
      <c r="G3" t="s">
        <v>235</v>
      </c>
      <c r="H3" s="84">
        <f>'Ввод данных в ТИК'!G32</f>
        <v>38749</v>
      </c>
    </row>
    <row r="4" spans="1:8" ht="12.75">
      <c r="A4" s="81" t="s">
        <v>231</v>
      </c>
      <c r="B4" s="81">
        <f>'Расчет 1'!B5+'Расчет 1'!B7+'Расчет 1'!B9</f>
        <v>9</v>
      </c>
      <c r="C4" s="81"/>
      <c r="D4" t="s">
        <v>138</v>
      </c>
      <c r="E4" s="84">
        <f>'Расчет 1'!E3+'Расчет 1'!E5</f>
        <v>642277</v>
      </c>
      <c r="G4" t="s">
        <v>139</v>
      </c>
      <c r="H4" s="84">
        <f>'Расчет 1'!H13</f>
        <v>63806</v>
      </c>
    </row>
    <row r="5" spans="1:8" ht="12.75">
      <c r="A5" s="81" t="s">
        <v>232</v>
      </c>
      <c r="B5" s="81">
        <f>'Расчет 1'!B6+'Расчет 1'!B8+'Расчет 1'!B10</f>
        <v>147</v>
      </c>
      <c r="C5" s="81"/>
      <c r="D5" t="s">
        <v>142</v>
      </c>
      <c r="E5" s="84">
        <f>'Расчет 1'!E4+'Расчет 1'!E6</f>
        <v>642277</v>
      </c>
      <c r="G5" t="s">
        <v>143</v>
      </c>
      <c r="H5" s="84">
        <f>'Расчет 1'!H6+'Расчет 1'!H14</f>
        <v>63806</v>
      </c>
    </row>
    <row r="7" spans="1:8" ht="12.75">
      <c r="A7" s="81" t="s">
        <v>236</v>
      </c>
      <c r="B7" s="84">
        <f>'Ввод данных в ТИК'!I36+'Ввод данных в ТИК'!I37</f>
        <v>0</v>
      </c>
      <c r="D7" s="81" t="s">
        <v>239</v>
      </c>
      <c r="E7" s="84">
        <f>'Ввод данных в ТИК'!I42+'Ввод данных в ТИК'!I43+'Ввод данных в ТИК'!I44+'Ввод данных в ТИК'!I45+'Ввод данных в ТИК'!I47</f>
        <v>0</v>
      </c>
      <c r="G7" s="81" t="s">
        <v>242</v>
      </c>
      <c r="H7" s="84">
        <f>'Ввод данных в ТИК'!I52+'Ввод данных в ТИК'!I53+'Ввод данных в ТИК'!I54+'Ввод данных в ТИК'!I55+'Ввод данных в ТИК'!I56+'Ввод данных в ТИК'!I57</f>
        <v>0</v>
      </c>
    </row>
    <row r="8" spans="1:8" ht="12.75">
      <c r="A8" s="81" t="s">
        <v>237</v>
      </c>
      <c r="B8" s="84">
        <f>'Ввод данных в ТИК'!H36+'Ввод данных в ТИК'!H37</f>
        <v>0</v>
      </c>
      <c r="D8" s="81" t="s">
        <v>240</v>
      </c>
      <c r="E8" s="84">
        <f>'Ввод данных в ТИК'!H42+'Ввод данных в ТИК'!H43+'Ввод данных в ТИК'!H44+'Ввод данных в ТИК'!H45+'Ввод данных в ТИК'!H47</f>
        <v>0</v>
      </c>
      <c r="G8" s="81" t="s">
        <v>243</v>
      </c>
      <c r="H8" s="84">
        <f>'Ввод данных в ТИК'!H51+'Ввод данных в ТИК'!H52+'Ввод данных в ТИК'!H53+'Ввод данных в ТИК'!H54+'Ввод данных в ТИК'!H55+'Ввод данных в ТИК'!H56+'Ввод данных в ТИК'!H57</f>
        <v>20900</v>
      </c>
    </row>
    <row r="9" spans="1:8" ht="12.75">
      <c r="A9" s="81" t="s">
        <v>238</v>
      </c>
      <c r="B9" s="84">
        <f>'Ввод данных в ТИК'!G36+'Ввод данных в ТИК'!G37</f>
        <v>0</v>
      </c>
      <c r="D9" s="81" t="s">
        <v>241</v>
      </c>
      <c r="E9" s="84">
        <f>'Ввод данных в ТИК'!G42+'Ввод данных в ТИК'!G43+'Ввод данных в ТИК'!G44+'Ввод данных в ТИК'!G45+'Ввод данных в ТИК'!G47</f>
        <v>21939</v>
      </c>
      <c r="G9" s="81" t="s">
        <v>244</v>
      </c>
      <c r="H9" s="84">
        <f>'Ввод данных в ТИК'!G51+'Ввод данных в ТИК'!G52+'Ввод данных в ТИК'!G53+'Ввод данных в ТИК'!G54+'Ввод данных в ТИК'!G55+'Ввод данных в ТИК'!G56+'Ввод данных в ТИК'!G57</f>
        <v>6000</v>
      </c>
    </row>
    <row r="10" spans="1:8" ht="12.75">
      <c r="A10" s="81" t="s">
        <v>148</v>
      </c>
      <c r="B10" s="84">
        <f>'Расчет 1'!K5+'Расчет 1'!K8</f>
        <v>0</v>
      </c>
      <c r="D10" s="81" t="s">
        <v>187</v>
      </c>
      <c r="E10" s="84">
        <f>'Расчет 1'!B16+'Расчет 1'!B18+'Расчет 1'!B20+'Расчет 1'!B22+'Расчет 1'!B26</f>
        <v>21939</v>
      </c>
      <c r="G10" s="81" t="s">
        <v>245</v>
      </c>
      <c r="H10" s="84">
        <f>'Расчет 1'!E18+'Расчет 1'!E20+'Расчет 1'!E22+'Расчет 1'!E24+'Расчет 1'!E26+'Расчет 1'!E28+'Расчет 1'!E30</f>
        <v>26900</v>
      </c>
    </row>
    <row r="11" spans="1:8" ht="12.75">
      <c r="A11" s="81" t="s">
        <v>152</v>
      </c>
      <c r="B11" s="84">
        <f>'Расчет 1'!K6+'Расчет 1'!K9</f>
        <v>0</v>
      </c>
      <c r="D11" s="81" t="s">
        <v>188</v>
      </c>
      <c r="E11" s="84">
        <f>'Расчет 1'!B17+'Расчет 1'!B19+'Расчет 1'!B21+'Расчет 1'!B23+'Расчет 1'!B27</f>
        <v>21939</v>
      </c>
      <c r="G11" s="81" t="s">
        <v>246</v>
      </c>
      <c r="H11" s="84">
        <f>'Расчет 1'!E19+'Расчет 1'!E21+'Расчет 1'!E23+'Расчет 1'!E25+'Расчет 1'!E27+'Расчет 1'!E29+'Расчет 1'!E31</f>
        <v>26900</v>
      </c>
    </row>
  </sheetData>
  <sheetProtection password="B8DD"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B11" sqref="B11"/>
    </sheetView>
  </sheetViews>
  <sheetFormatPr defaultColWidth="9.00390625" defaultRowHeight="12.75"/>
  <sheetData>
    <row r="1" spans="1:5" ht="12.75">
      <c r="A1" s="81" t="s">
        <v>247</v>
      </c>
      <c r="B1" s="84">
        <f>'Ввод данных в ТИК'!I19+'Ввод данных в ТИК'!I20+'Ввод данных в ТИК'!I24+'Ввод данных в ТИК'!I25</f>
        <v>11730</v>
      </c>
      <c r="D1" s="81" t="s">
        <v>250</v>
      </c>
      <c r="E1" s="84">
        <f>'Расчет 2'!B7+'Ввод данных в ТИК'!I38+'Ввод данных в ТИК'!I39+'Ввод данных в ТИК'!I40</f>
        <v>0</v>
      </c>
    </row>
    <row r="2" spans="1:5" ht="12.75">
      <c r="A2" s="81" t="s">
        <v>248</v>
      </c>
      <c r="B2" s="84">
        <f>'Ввод данных в ТИК'!H19+'Ввод данных в ТИК'!H20+'Ввод данных в ТИК'!H24</f>
        <v>519999</v>
      </c>
      <c r="D2" s="81" t="s">
        <v>251</v>
      </c>
      <c r="E2" s="84">
        <f>'Расчет 2'!B8+'Ввод данных в ТИК'!H38+'Ввод данных в ТИК'!H39+'Ввод данных в ТИК'!H40</f>
        <v>0</v>
      </c>
    </row>
    <row r="3" spans="1:5" ht="12.75">
      <c r="A3" s="81" t="s">
        <v>249</v>
      </c>
      <c r="B3" s="84">
        <f>'Ввод данных в ТИК'!G19+'Ввод данных в ТИК'!G20+'Ввод данных в ТИК'!G23+'Ввод данных в ТИК'!G24+'Ввод данных в ТИК'!G25</f>
        <v>190813</v>
      </c>
      <c r="D3" s="81" t="s">
        <v>252</v>
      </c>
      <c r="E3" s="84">
        <f>'Расчет 2'!B9+'Ввод данных в ТИК'!G39+'Ввод данных в ТИК'!G40</f>
        <v>15000</v>
      </c>
    </row>
    <row r="4" spans="1:5" ht="12.75">
      <c r="A4" s="81" t="s">
        <v>132</v>
      </c>
      <c r="B4" s="84">
        <f>'Расчет 1'!E1+'Расчет 2'!E4+'Расчет 1'!E7+'Расчет 1'!E9+'Расчет 1'!E11</f>
        <v>710812</v>
      </c>
      <c r="D4" s="81" t="s">
        <v>140</v>
      </c>
      <c r="E4" s="84">
        <f>'Расчет 2'!B10+'Расчет 1'!K10+'Расчет 1'!K12+'Расчет 1'!K14</f>
        <v>15000</v>
      </c>
    </row>
    <row r="5" spans="1:5" ht="12.75">
      <c r="A5" s="81" t="s">
        <v>135</v>
      </c>
      <c r="B5" s="84">
        <f>'Расчет 1'!E2+'Расчет 2'!E5+'Расчет 1'!E8+'Расчет 1'!E10+'Расчет 1'!E12</f>
        <v>722542</v>
      </c>
      <c r="D5" s="81" t="s">
        <v>144</v>
      </c>
      <c r="E5" s="84">
        <f>'Расчет 2'!B11+'Расчет 1'!K11+'Расчет 1'!K13+'Расчет 1'!K15</f>
        <v>15000</v>
      </c>
    </row>
    <row r="7" spans="1:2" ht="12.75">
      <c r="A7" s="81" t="s">
        <v>253</v>
      </c>
      <c r="B7" s="84">
        <f>B1+'Расчет 2'!H1+'Расчет 3'!E1+'Расчет 2'!E7+'Ввод данных в ТИК'!I48+'Ввод данных в ТИК'!I49+'Расчет 2'!H7+'Ввод данных в ТИК'!I58</f>
        <v>11730</v>
      </c>
    </row>
    <row r="8" spans="1:2" ht="12.75">
      <c r="A8" s="81" t="s">
        <v>254</v>
      </c>
      <c r="B8" s="84">
        <f>B2+'Расчет 2'!H2+'Расчет 3'!E2+'Расчет 2'!E8+'Ввод данных в ТИК'!H48+'Ввод данных в ТИК'!H49+'Расчет 2'!H8+'Ввод данных в ТИК'!H58</f>
        <v>609939</v>
      </c>
    </row>
    <row r="9" spans="1:2" ht="12.75">
      <c r="A9" s="81" t="s">
        <v>255</v>
      </c>
      <c r="B9" s="84">
        <f>B3+'Ввод данных в ТИК'!G26+'Расчет 2'!H3+'Расчет 3'!E3+'Расчет 2'!E9+'Ввод данных в ТИК'!G48+'Ввод данных в ТИК'!G49+'Расчет 2'!H9+'Ввод данных в ТИК'!G58</f>
        <v>294684</v>
      </c>
    </row>
    <row r="10" spans="1:2" ht="12.75">
      <c r="A10" s="81" t="s">
        <v>256</v>
      </c>
      <c r="B10" s="84">
        <f>B4+'Расчет 1'!E13+'Расчет 2'!H4+'Расчет 3'!E4+'Расчет 2'!E10+'Расчет 1'!B28+'Расчет 1'!E16+'Расчет 2'!H10+'Расчет 1'!H16</f>
        <v>904623</v>
      </c>
    </row>
    <row r="11" spans="1:2" ht="12.75">
      <c r="A11" s="81" t="s">
        <v>257</v>
      </c>
      <c r="B11" s="84">
        <f>B5+'Расчет 1'!E14+'Расчет 2'!H5+'Расчет 3'!E5+'Расчет 2'!E11+'Расчет 1'!B29+'Расчет 1'!E17+'Расчет 2'!H11+'Расчет 1'!H17</f>
        <v>916353</v>
      </c>
    </row>
  </sheetData>
  <sheetProtection password="BCDD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Аватков</dc:creator>
  <cp:keywords/>
  <dc:description/>
  <cp:lastModifiedBy>villy</cp:lastModifiedBy>
  <cp:lastPrinted>2005-05-14T08:16:49Z</cp:lastPrinted>
  <dcterms:created xsi:type="dcterms:W3CDTF">2002-06-10T03:50:07Z</dcterms:created>
  <dcterms:modified xsi:type="dcterms:W3CDTF">2005-05-14T08:16:54Z</dcterms:modified>
  <cp:category/>
  <cp:version/>
  <cp:contentType/>
  <cp:contentStatus/>
</cp:coreProperties>
</file>