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0" windowWidth="11100" windowHeight="6345" activeTab="0"/>
  </bookViews>
  <sheets>
    <sheet name="Лист1" sheetId="1" r:id="rId1"/>
  </sheets>
  <definedNames>
    <definedName name="_xlnm.Print_Titles" localSheetId="0">'Лист1'!$32:$32</definedName>
    <definedName name="_xlnm.Print_Area" localSheetId="0">'Лист1'!$A$1:$P$99</definedName>
  </definedNames>
  <calcPr fullCalcOnLoad="1"/>
</workbook>
</file>

<file path=xl/sharedStrings.xml><?xml version="1.0" encoding="utf-8"?>
<sst xmlns="http://schemas.openxmlformats.org/spreadsheetml/2006/main" count="239" uniqueCount="135">
  <si>
    <t>Код строки</t>
  </si>
  <si>
    <t>Всего по комиссиям</t>
  </si>
  <si>
    <t>в том числе</t>
  </si>
  <si>
    <t>Раздел 1. Исходные данные</t>
  </si>
  <si>
    <t>чел.</t>
  </si>
  <si>
    <t>ед.</t>
  </si>
  <si>
    <t>другие члены комиссии с правом решающего голоса</t>
  </si>
  <si>
    <t>1.1</t>
  </si>
  <si>
    <t>1.2</t>
  </si>
  <si>
    <t>1.3</t>
  </si>
  <si>
    <t>1.4</t>
  </si>
  <si>
    <t>1.5</t>
  </si>
  <si>
    <t>Транспортные расходы, всего</t>
  </si>
  <si>
    <t>Расходы на связь, всего</t>
  </si>
  <si>
    <t>на прием и передачу информации по радиосвязи</t>
  </si>
  <si>
    <t>почтово-телеграфные расходы</t>
  </si>
  <si>
    <t>Канцелярские расходы</t>
  </si>
  <si>
    <t>Командировочные расходы</t>
  </si>
  <si>
    <t>приобретение  малоценных и быстроизнашивающихся материальных ценностей</t>
  </si>
  <si>
    <t>расходы по содержанию помещения</t>
  </si>
  <si>
    <t>изготовление печатей</t>
  </si>
  <si>
    <t>2.1</t>
  </si>
  <si>
    <t>2.1.1</t>
  </si>
  <si>
    <t>2.1.2</t>
  </si>
  <si>
    <t>2.1.3</t>
  </si>
  <si>
    <t>2.1.4</t>
  </si>
  <si>
    <t>2.1.5</t>
  </si>
  <si>
    <t>2.2</t>
  </si>
  <si>
    <t>2.3</t>
  </si>
  <si>
    <t>2.5</t>
  </si>
  <si>
    <t>2.6</t>
  </si>
  <si>
    <t>2.7</t>
  </si>
  <si>
    <t>2.8</t>
  </si>
  <si>
    <t>2.10</t>
  </si>
  <si>
    <t>2.11</t>
  </si>
  <si>
    <t>3</t>
  </si>
  <si>
    <t>руб.</t>
  </si>
  <si>
    <t>централизованные расходы для нижестоящих комиссий</t>
  </si>
  <si>
    <t>непосредственные расходы комиссии</t>
  </si>
  <si>
    <t>В том числе</t>
  </si>
  <si>
    <t>всего</t>
  </si>
  <si>
    <t>№ п/п</t>
  </si>
  <si>
    <t xml:space="preserve">ОТЧЕТ </t>
  </si>
  <si>
    <t>ИКС РФ</t>
  </si>
  <si>
    <t>ТИК</t>
  </si>
  <si>
    <t>УИК              непосредственные расходы комиссии</t>
  </si>
  <si>
    <t>централизованные расходы для</t>
  </si>
  <si>
    <t>ОИК</t>
  </si>
  <si>
    <t>УИК</t>
  </si>
  <si>
    <t>х</t>
  </si>
  <si>
    <t>Количество избирательных комиссий (комиссий референдума)</t>
  </si>
  <si>
    <t>2.9</t>
  </si>
  <si>
    <t>Печать</t>
  </si>
  <si>
    <t>1.6</t>
  </si>
  <si>
    <t>Дата представления отчета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</si>
  <si>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</si>
  <si>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</si>
  <si>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</si>
  <si>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</si>
  <si>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</si>
  <si>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</si>
  <si>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</si>
  <si>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</si>
  <si>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</si>
  <si>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Начисления на оплату труда </t>
  </si>
  <si>
    <t>в том числе:                                                      работающих на постоянной (штатной) основе</t>
  </si>
  <si>
    <t>расходы на изготовление избирательных бюллетений по одномандатным избирательным округам *</t>
  </si>
  <si>
    <t>изготовление информационных материалов о зарегистрированных кандидатах*</t>
  </si>
  <si>
    <t>расходы на изготовление другой печатной продукции**</t>
  </si>
  <si>
    <t>Расходы на возмещение транспортных расходов зарегистрированным кандидатам*</t>
  </si>
  <si>
    <t>другие транспортные расходы**</t>
  </si>
  <si>
    <t>спецсвязь***</t>
  </si>
  <si>
    <t>другие расходы на связь**</t>
  </si>
  <si>
    <t>другие**</t>
  </si>
  <si>
    <t>междугородную и факсимильную</t>
  </si>
  <si>
    <t>Число зарегистрированных кандидатов, имеющих право на возмещение транспортных расходов*</t>
  </si>
  <si>
    <t xml:space="preserve">освобожденных от основной работы в период выборов </t>
  </si>
  <si>
    <t>Компенсация, дополнительная оплата труда, вознаграждение, всего,                                                          в том числе</t>
  </si>
  <si>
    <t>в том числе                                                      членов комиссии, работающих на штатной основе</t>
  </si>
  <si>
    <t>в том числе                                              расходы на изготовление избирательных бюллетений по федеральному избирательному округу</t>
  </si>
  <si>
    <t>в том числе                                   абонентская плата</t>
  </si>
  <si>
    <t>в том числе                                            приобретение технологического оборудования (кабин, ящиков)</t>
  </si>
  <si>
    <t>***) Не предусматриваются в случае централизованной оплаты Центральной избирательной комиссией Российской Федерации.</t>
  </si>
  <si>
    <t>Примечания.</t>
  </si>
  <si>
    <t>Другие расходы,связанные с подготовкой и проведением выборов (референдума), всего</t>
  </si>
  <si>
    <t>Всего фактические расходы на подготовку и проведение выборов (референдума)</t>
  </si>
  <si>
    <t>1. Графы 5, 12-15 заполняются территориальными избирательными комиссиями (комиссиями рефрендума).</t>
  </si>
  <si>
    <t>2. Графы 5,15 заполняются участковыми избирательными комиссиями (комиссиями рефрендума).</t>
  </si>
  <si>
    <t>Остаток средств на дату подписания отчета (подтверждается банком)</t>
  </si>
  <si>
    <t>Расходы на оборудование и содержание помещений и избирательных участков (участков рефрендума), всего</t>
  </si>
  <si>
    <t>ОИК непосредст-венные расходы комиссии</t>
  </si>
  <si>
    <t>Единица изме-рения</t>
  </si>
  <si>
    <t>Расходы на изготовление печатной продукциии, всего</t>
  </si>
  <si>
    <t>изготовление открепительных удостоверений***</t>
  </si>
  <si>
    <t>2.4</t>
  </si>
  <si>
    <t>в связи с проведением досрочного голосования в труднодоступных районах</t>
  </si>
  <si>
    <t>непосредст-венные расходы комиссии</t>
  </si>
  <si>
    <t>Дата голосования на выборах (референдуме)</t>
  </si>
  <si>
    <t>Раздел 2. Фактические расходы на подготовку и проведение выборов (референдума)</t>
  </si>
  <si>
    <t>Компенсация членам комиссии с правом решающего голоса, освобожденным от основной работы на период выборов (референдума)</t>
  </si>
  <si>
    <t>транспортные расходы в день голосования на выборах (референдуме)</t>
  </si>
  <si>
    <t>Количество избирателей (участников референдума) на территории субъекта Российской Федерации</t>
  </si>
  <si>
    <t>наименование избирательной комиссии субъекта Российской Федерации, окружной избирательной комиссии, территориальной избирательной комиссии, участковой избирательной комиссии, комиссии референдума</t>
  </si>
  <si>
    <t>подпись</t>
  </si>
  <si>
    <t>инициалы, фамилия</t>
  </si>
  <si>
    <t>избирательной комиссии субъекта Российской Федерации, окружной избирательной комиссии, территориальной избирательной комиссии, участковой избирательной комиссии, комиссии референдума</t>
  </si>
  <si>
    <t xml:space="preserve">Число работников, привлекавшихся в период выборов к работе в комиссиии </t>
  </si>
  <si>
    <t>Дополнительная оплата труда (вознаграждение) членов комиссии с правом решающего голоса, всего</t>
  </si>
  <si>
    <t>Дополнительная оплата труда (вознаграждение) работников аппарата комиссии, работающих на штатной основе</t>
  </si>
  <si>
    <t>Оплата труда  работников, привлекавшихся к работе в комиссиях</t>
  </si>
  <si>
    <t xml:space="preserve">сборка, разборка  технологического оборудования </t>
  </si>
  <si>
    <t>Число членов избирательных комиссий (комиссий референдума) с правом решающего голоса, всего</t>
  </si>
  <si>
    <t>Число работников аппарата избирательной комиссии (комиссии референдума), работающих на штатной основе</t>
  </si>
  <si>
    <t xml:space="preserve">иных членов комиссии </t>
  </si>
  <si>
    <t>Оплата питания  в день голосования на  выборах (референдуме)</t>
  </si>
  <si>
    <t>в том числе                                              завоз и вывоз избирательных бюллетеней,  открепительных удостоверений и другой печатной продукции, всего</t>
  </si>
  <si>
    <t>авиационным транспортном</t>
  </si>
  <si>
    <t>другими видами транспорта</t>
  </si>
  <si>
    <t>изготовление технологического оборудования (ящиков, стендов, вывесок, указателей)</t>
  </si>
  <si>
    <t>наименование участковой, территориальной избирательной комиссии (комиссии референдума), окружной избирательной комиссии или избирательной комиссии субъекта Российской Федерации</t>
  </si>
  <si>
    <t>**) Расшифровывается, если затраты  составляют более 10 процентов от общего объема по данному виду затрат</t>
  </si>
  <si>
    <t>*) Заполняется только при составлении отчетов о расходовании средств на выборах депутатов Государственной Думы Федерального Собрания Российской Федерации</t>
  </si>
  <si>
    <t xml:space="preserve"> </t>
  </si>
  <si>
    <t>о поступлении и расходовании средств городского бюджета, выделенных избирательной комиссии (комиссии референдума)</t>
  </si>
  <si>
    <t>Территориальная избирательная комиссия город Радужный</t>
  </si>
  <si>
    <t>27 марта 2005г.</t>
  </si>
  <si>
    <t>14 мая 2005г.</t>
  </si>
  <si>
    <t>З.А.Шестопалова</t>
  </si>
  <si>
    <t>А.Н.Завалко</t>
  </si>
  <si>
    <r>
      <t xml:space="preserve">Бухгалтер </t>
    </r>
    <r>
      <rPr>
        <u val="single"/>
        <sz val="12"/>
        <rFont val="Arial Cyr"/>
        <family val="2"/>
      </rPr>
      <t>Территориальной избирательной комиссии город Радужный</t>
    </r>
  </si>
  <si>
    <r>
      <t xml:space="preserve">Председатель </t>
    </r>
    <r>
      <rPr>
        <u val="single"/>
        <sz val="12"/>
        <rFont val="Arial Cyr"/>
        <family val="2"/>
      </rPr>
      <t>Территориальной избирательной комиссии город Радужный</t>
    </r>
  </si>
  <si>
    <r>
      <t xml:space="preserve">на подготовку и проведение </t>
    </r>
    <r>
      <rPr>
        <b/>
        <u val="single"/>
        <sz val="14"/>
        <rFont val="Arial Cyr"/>
        <family val="2"/>
      </rPr>
      <t>Выборов депутатов Думы муниципального образования город окружного значения Радужный</t>
    </r>
  </si>
  <si>
    <t>Приложение</t>
  </si>
  <si>
    <t>к решению Думы города</t>
  </si>
  <si>
    <t>от 26.05.2005   № 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</si>
</sst>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&quot;р.&quot;_-;\-* #,##0.0&quot;р.&quot;_-;_-* &quot;-&quot;?&quot;р.&quot;_-;_-@_-"/>
    <numFmt numFmtId="165" formatCode="_-* #,##0.0_р_._-;\-* #,##0.0_р_._-;_-* &quot;-&quot;?_р_._-;_-@_-"/>
    <numFmt numFmtId="166" formatCode="#,##0.0_р_."/>
    <numFmt numFmtId="167" formatCode="0.0"/>
  </numFmts>
  <fonts count="16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sz val="9"/>
      <name val="Times New Roman"/>
      <family val="1"/>
    </font>
    <font>
      <sz val="12"/>
      <name val="Arial Cyr"/>
      <family val="2"/>
    </font>
    <font>
      <sz val="14"/>
      <name val="Arial Cyr"/>
      <family val="2"/>
    </font>
    <font>
      <b/>
      <sz val="16"/>
      <name val="Arial Cyr"/>
      <family val="2"/>
    </font>
    <font>
      <sz val="11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b/>
      <sz val="11"/>
      <name val="Arial Cyr"/>
      <family val="2"/>
    </font>
    <font>
      <b/>
      <sz val="14"/>
      <name val="Arial Cyr"/>
      <family val="2"/>
    </font>
    <font>
      <b/>
      <u val="single"/>
      <sz val="14"/>
      <name val="Arial Cyr"/>
      <family val="2"/>
    </font>
    <font>
      <u val="single"/>
      <sz val="12"/>
      <name val="Arial Cyr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67" fontId="5" fillId="0" borderId="0" xfId="0" applyNumberFormat="1" applyFont="1" applyBorder="1" applyAlignment="1">
      <alignment/>
    </xf>
    <xf numFmtId="0" fontId="6" fillId="0" borderId="3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5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1" fillId="0" borderId="1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49" fontId="1" fillId="0" borderId="1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167" fontId="5" fillId="0" borderId="1" xfId="0" applyNumberFormat="1" applyFont="1" applyBorder="1" applyAlignment="1">
      <alignment/>
    </xf>
    <xf numFmtId="0" fontId="4" fillId="0" borderId="6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1" fillId="0" borderId="4" xfId="0" applyNumberFormat="1" applyFont="1" applyFill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167" fontId="5" fillId="0" borderId="1" xfId="0" applyNumberFormat="1" applyFont="1" applyFill="1" applyBorder="1" applyAlignment="1">
      <alignment/>
    </xf>
    <xf numFmtId="167" fontId="9" fillId="0" borderId="1" xfId="0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6" fillId="0" borderId="2" xfId="0" applyFont="1" applyBorder="1" applyAlignment="1">
      <alignment horizontal="left"/>
    </xf>
    <xf numFmtId="0" fontId="4" fillId="0" borderId="8" xfId="0" applyFont="1" applyFill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1" xfId="0" applyFont="1" applyBorder="1" applyAlignment="1">
      <alignment wrapText="1" shrinkToFit="1"/>
    </xf>
    <xf numFmtId="0" fontId="4" fillId="0" borderId="10" xfId="0" applyFont="1" applyBorder="1" applyAlignment="1">
      <alignment horizontal="left" wrapText="1"/>
    </xf>
    <xf numFmtId="0" fontId="13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0" fillId="0" borderId="0" xfId="0" applyBorder="1" applyAlignment="1">
      <alignment horizontal="righ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9"/>
  <sheetViews>
    <sheetView tabSelected="1" view="pageBreakPreview" zoomScale="75" zoomScaleNormal="68" zoomScaleSheetLayoutView="75" workbookViewId="0" topLeftCell="A1">
      <selection activeCell="F26" sqref="F26"/>
    </sheetView>
  </sheetViews>
  <sheetFormatPr defaultColWidth="9.125" defaultRowHeight="12.75"/>
  <cols>
    <col min="1" max="1" width="4.625" style="38" customWidth="1"/>
    <col min="2" max="2" width="9.125" style="17" customWidth="1"/>
    <col min="3" max="3" width="19.625" style="0" customWidth="1"/>
    <col min="4" max="4" width="7.625" style="0" customWidth="1"/>
    <col min="5" max="5" width="9.875" style="0" customWidth="1"/>
    <col min="6" max="6" width="13.875" style="0" customWidth="1"/>
    <col min="7" max="7" width="8.375" style="0" customWidth="1"/>
    <col min="8" max="8" width="20.75390625" style="0" customWidth="1"/>
    <col min="9" max="10" width="8.25390625" style="0" customWidth="1"/>
    <col min="11" max="11" width="7.125" style="0" customWidth="1"/>
    <col min="12" max="12" width="14.125" style="0" customWidth="1"/>
    <col min="13" max="13" width="11.625" style="0" customWidth="1"/>
    <col min="14" max="14" width="14.75390625" style="0" customWidth="1"/>
    <col min="15" max="15" width="17.00390625" style="0" customWidth="1"/>
    <col min="16" max="16" width="19.125" style="0" customWidth="1"/>
  </cols>
  <sheetData>
    <row r="1" spans="2:16" ht="18">
      <c r="B1" s="3"/>
      <c r="C1" s="3"/>
      <c r="D1" s="3"/>
      <c r="E1" s="3"/>
      <c r="F1" s="3"/>
      <c r="G1" s="3"/>
      <c r="H1" s="3"/>
      <c r="I1" s="3"/>
      <c r="J1" s="3"/>
      <c r="K1" s="43"/>
      <c r="L1" s="43"/>
      <c r="M1" s="43"/>
      <c r="N1" s="43"/>
      <c r="O1" s="89" t="s">
        <v>132</v>
      </c>
      <c r="P1" s="89"/>
    </row>
    <row r="2" spans="2:16" ht="12.75" customHeight="1"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75" t="s">
        <v>133</v>
      </c>
      <c r="P2" s="75"/>
    </row>
    <row r="3" spans="2:16" ht="12.75" customHeight="1"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75" t="s">
        <v>134</v>
      </c>
      <c r="P3" s="75"/>
    </row>
    <row r="4" spans="2:16" ht="12.75" customHeight="1"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</row>
    <row r="5" spans="2:16" ht="12.75" customHeight="1"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4"/>
    </row>
    <row r="6" spans="2:16" ht="12.75" customHeight="1">
      <c r="B6" s="3"/>
      <c r="C6" s="3"/>
      <c r="D6" s="3"/>
      <c r="E6" s="3"/>
      <c r="F6" s="3"/>
      <c r="G6" s="3"/>
      <c r="H6" s="3"/>
      <c r="I6" s="3"/>
      <c r="K6" s="4"/>
      <c r="L6" s="4"/>
      <c r="M6" s="4"/>
      <c r="N6" s="4"/>
      <c r="O6" s="4"/>
      <c r="P6" s="4"/>
    </row>
    <row r="7" spans="2:16" ht="12.75" customHeight="1">
      <c r="B7" s="3"/>
      <c r="C7" s="3"/>
      <c r="D7" s="3"/>
      <c r="E7" s="3"/>
      <c r="F7" s="3"/>
      <c r="G7" s="3"/>
      <c r="H7" s="3"/>
      <c r="I7" s="3"/>
      <c r="P7" s="2"/>
    </row>
    <row r="8" spans="2:16" ht="12.75" customHeight="1">
      <c r="B8" s="3"/>
      <c r="C8" s="3"/>
      <c r="D8" s="3"/>
      <c r="E8" s="3"/>
      <c r="F8" s="3"/>
      <c r="G8" s="3"/>
      <c r="H8" s="3"/>
      <c r="I8" s="3"/>
      <c r="P8" s="2"/>
    </row>
    <row r="9" spans="2:16" ht="12.75" customHeight="1">
      <c r="B9" s="3"/>
      <c r="C9" s="3"/>
      <c r="D9" s="3"/>
      <c r="E9" s="3"/>
      <c r="F9" s="3"/>
      <c r="G9" s="3"/>
      <c r="H9" s="3"/>
      <c r="I9" s="3"/>
      <c r="P9" s="2"/>
    </row>
    <row r="10" spans="2:16" ht="12.75" customHeight="1">
      <c r="B10" s="3"/>
      <c r="C10" s="3"/>
      <c r="D10" s="3"/>
      <c r="E10" s="3"/>
      <c r="F10" s="3"/>
      <c r="G10" s="3"/>
      <c r="H10" s="3"/>
      <c r="I10" s="3"/>
      <c r="P10" s="2"/>
    </row>
    <row r="11" spans="2:16" ht="28.5" customHeight="1">
      <c r="B11" s="3"/>
      <c r="C11" s="3"/>
      <c r="D11" s="3"/>
      <c r="E11" s="3"/>
      <c r="F11" s="3"/>
      <c r="G11" s="3"/>
      <c r="H11" s="3"/>
      <c r="I11" s="3"/>
      <c r="P11" s="2"/>
    </row>
    <row r="12" spans="12:25" ht="63.75" customHeight="1">
      <c r="L12" s="76"/>
      <c r="M12" s="76"/>
      <c r="N12" s="76"/>
      <c r="O12" s="76"/>
      <c r="P12" s="76"/>
      <c r="Q12" s="8"/>
      <c r="R12" s="8"/>
      <c r="S12" s="8"/>
      <c r="T12" s="8"/>
      <c r="U12" s="8"/>
      <c r="V12" s="8"/>
      <c r="W12" s="8"/>
      <c r="X12" s="8"/>
      <c r="Y12" s="2"/>
    </row>
    <row r="13" spans="1:16" ht="20.25">
      <c r="A13" s="77" t="s">
        <v>42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</row>
    <row r="14" spans="1:16" ht="33.75" customHeight="1">
      <c r="A14" s="75" t="s">
        <v>123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</row>
    <row r="15" spans="1:16" ht="18" customHeight="1">
      <c r="A15" s="4"/>
      <c r="B15" s="18"/>
      <c r="C15" s="10"/>
      <c r="D15" s="10"/>
      <c r="E15" s="58" t="s">
        <v>124</v>
      </c>
      <c r="F15" s="58"/>
      <c r="G15" s="58"/>
      <c r="H15" s="58"/>
      <c r="I15" s="58"/>
      <c r="J15" s="58"/>
      <c r="K15" s="58"/>
      <c r="L15" s="58"/>
      <c r="M15" s="58"/>
      <c r="N15" s="58"/>
      <c r="O15" s="10"/>
      <c r="P15" s="4"/>
    </row>
    <row r="16" spans="1:16" ht="25.5" customHeight="1">
      <c r="A16" s="37"/>
      <c r="B16" s="24"/>
      <c r="C16" s="24"/>
      <c r="D16" s="24"/>
      <c r="E16" s="64" t="s">
        <v>119</v>
      </c>
      <c r="F16" s="64"/>
      <c r="G16" s="64"/>
      <c r="H16" s="64"/>
      <c r="I16" s="64"/>
      <c r="J16" s="64"/>
      <c r="K16" s="64"/>
      <c r="L16" s="64"/>
      <c r="M16" s="64"/>
      <c r="N16" s="64"/>
      <c r="O16" s="24"/>
      <c r="P16" s="24"/>
    </row>
    <row r="17" spans="1:16" ht="33.75" customHeight="1">
      <c r="A17" s="75" t="s">
        <v>131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</row>
    <row r="18" spans="1:16" s="14" customFormat="1" ht="18.75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ht="18.75" customHeight="1">
      <c r="A19" s="9"/>
      <c r="B19" s="1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8.75" customHeight="1">
      <c r="A20" s="9"/>
      <c r="B20" s="18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8.75" customHeight="1">
      <c r="A21" s="9"/>
      <c r="B21" s="18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8.75" customHeight="1">
      <c r="A22" s="9"/>
      <c r="B22" s="18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45.75" customHeight="1">
      <c r="A23" s="9"/>
      <c r="B23" s="65" t="s">
        <v>97</v>
      </c>
      <c r="C23" s="65"/>
      <c r="D23" s="65"/>
      <c r="E23" s="65"/>
      <c r="F23" s="5" t="s">
        <v>125</v>
      </c>
      <c r="G23" s="5"/>
      <c r="H23" s="4"/>
      <c r="I23" s="4"/>
      <c r="J23" s="4"/>
      <c r="K23" s="4"/>
      <c r="L23" s="4"/>
      <c r="M23" s="4"/>
      <c r="N23" s="4"/>
      <c r="O23" s="4"/>
      <c r="P23" s="4"/>
    </row>
    <row r="24" spans="1:16" ht="54" customHeight="1">
      <c r="A24" s="9"/>
      <c r="B24" s="66" t="s">
        <v>54</v>
      </c>
      <c r="C24" s="66"/>
      <c r="D24" s="66"/>
      <c r="E24" s="66"/>
      <c r="F24" s="13" t="s">
        <v>126</v>
      </c>
      <c r="G24" s="13"/>
      <c r="H24" s="4"/>
      <c r="I24" s="4"/>
      <c r="J24" s="4"/>
      <c r="K24" s="4"/>
      <c r="L24" s="4"/>
      <c r="M24" s="4"/>
      <c r="N24" s="4"/>
      <c r="O24" s="4"/>
      <c r="P24" s="4"/>
    </row>
    <row r="25" spans="1:16" ht="54" customHeight="1">
      <c r="A25" s="9"/>
      <c r="B25" s="18"/>
      <c r="C25" s="15"/>
      <c r="D25" s="15"/>
      <c r="E25" s="15"/>
      <c r="F25" s="10"/>
      <c r="G25" s="10"/>
      <c r="H25" s="10"/>
      <c r="I25" s="4"/>
      <c r="J25" s="4"/>
      <c r="K25" s="4"/>
      <c r="L25" s="4"/>
      <c r="M25" s="4"/>
      <c r="N25" s="4"/>
      <c r="O25" s="4"/>
      <c r="P25" s="4"/>
    </row>
    <row r="26" spans="1:16" ht="105.75" customHeight="1">
      <c r="A26" s="9"/>
      <c r="B26" s="18"/>
      <c r="C26" s="15"/>
      <c r="D26" s="15"/>
      <c r="E26" s="15"/>
      <c r="F26" s="10"/>
      <c r="G26" s="10"/>
      <c r="H26" s="10"/>
      <c r="I26" s="4"/>
      <c r="J26" s="4"/>
      <c r="K26" s="4"/>
      <c r="L26" s="4"/>
      <c r="M26" s="4"/>
      <c r="N26" s="4"/>
      <c r="O26" s="4"/>
      <c r="P26" s="4"/>
    </row>
    <row r="27" spans="1:16" ht="24.75" customHeight="1">
      <c r="A27" s="63" t="s">
        <v>41</v>
      </c>
      <c r="B27" s="61"/>
      <c r="C27" s="61"/>
      <c r="D27" s="63" t="s">
        <v>0</v>
      </c>
      <c r="E27" s="63" t="s">
        <v>91</v>
      </c>
      <c r="F27" s="63" t="s">
        <v>1</v>
      </c>
      <c r="G27" s="62" t="s">
        <v>39</v>
      </c>
      <c r="H27" s="62"/>
      <c r="I27" s="62"/>
      <c r="J27" s="62"/>
      <c r="K27" s="62"/>
      <c r="L27" s="62"/>
      <c r="M27" s="62"/>
      <c r="N27" s="62"/>
      <c r="O27" s="62"/>
      <c r="P27" s="62"/>
    </row>
    <row r="28" spans="1:16" ht="26.25" customHeight="1">
      <c r="A28" s="63"/>
      <c r="B28" s="61"/>
      <c r="C28" s="61"/>
      <c r="D28" s="63"/>
      <c r="E28" s="63"/>
      <c r="F28" s="63"/>
      <c r="G28" s="62" t="s">
        <v>43</v>
      </c>
      <c r="H28" s="62"/>
      <c r="I28" s="62"/>
      <c r="J28" s="62"/>
      <c r="K28" s="62"/>
      <c r="L28" s="63" t="s">
        <v>90</v>
      </c>
      <c r="M28" s="82" t="s">
        <v>44</v>
      </c>
      <c r="N28" s="83"/>
      <c r="O28" s="84"/>
      <c r="P28" s="63" t="s">
        <v>45</v>
      </c>
    </row>
    <row r="29" spans="1:16" ht="12.75">
      <c r="A29" s="63"/>
      <c r="B29" s="61"/>
      <c r="C29" s="61"/>
      <c r="D29" s="63"/>
      <c r="E29" s="63"/>
      <c r="F29" s="63"/>
      <c r="G29" s="78" t="s">
        <v>40</v>
      </c>
      <c r="H29" s="62" t="s">
        <v>2</v>
      </c>
      <c r="I29" s="62"/>
      <c r="J29" s="62"/>
      <c r="K29" s="62"/>
      <c r="L29" s="63"/>
      <c r="M29" s="78" t="s">
        <v>40</v>
      </c>
      <c r="N29" s="62" t="s">
        <v>2</v>
      </c>
      <c r="O29" s="62"/>
      <c r="P29" s="63"/>
    </row>
    <row r="30" spans="1:16" ht="27" customHeight="1">
      <c r="A30" s="63"/>
      <c r="B30" s="61"/>
      <c r="C30" s="61"/>
      <c r="D30" s="63"/>
      <c r="E30" s="63"/>
      <c r="F30" s="63"/>
      <c r="G30" s="79"/>
      <c r="H30" s="63" t="s">
        <v>38</v>
      </c>
      <c r="I30" s="82" t="s">
        <v>46</v>
      </c>
      <c r="J30" s="83"/>
      <c r="K30" s="83"/>
      <c r="L30" s="63"/>
      <c r="M30" s="79"/>
      <c r="N30" s="63" t="s">
        <v>96</v>
      </c>
      <c r="O30" s="63" t="s">
        <v>37</v>
      </c>
      <c r="P30" s="63"/>
    </row>
    <row r="31" spans="1:16" ht="27.75" customHeight="1">
      <c r="A31" s="63"/>
      <c r="B31" s="61"/>
      <c r="C31" s="61"/>
      <c r="D31" s="63"/>
      <c r="E31" s="63"/>
      <c r="F31" s="63"/>
      <c r="G31" s="80"/>
      <c r="H31" s="63"/>
      <c r="I31" s="16" t="s">
        <v>47</v>
      </c>
      <c r="J31" s="16" t="s">
        <v>44</v>
      </c>
      <c r="K31" s="16" t="s">
        <v>48</v>
      </c>
      <c r="L31" s="63"/>
      <c r="M31" s="80"/>
      <c r="N31" s="63"/>
      <c r="O31" s="63"/>
      <c r="P31" s="63"/>
    </row>
    <row r="32" spans="1:16" s="2" customFormat="1" ht="12.75">
      <c r="A32" s="25">
        <v>1</v>
      </c>
      <c r="B32" s="61">
        <v>2</v>
      </c>
      <c r="C32" s="61"/>
      <c r="D32" s="1">
        <v>3</v>
      </c>
      <c r="E32" s="1">
        <v>4</v>
      </c>
      <c r="F32" s="1">
        <v>5</v>
      </c>
      <c r="G32" s="1">
        <v>6</v>
      </c>
      <c r="H32" s="1">
        <v>7</v>
      </c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>
        <v>15</v>
      </c>
    </row>
    <row r="33" spans="1:16" ht="38.25" customHeight="1">
      <c r="A33" s="68" t="s">
        <v>3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70"/>
    </row>
    <row r="34" spans="1:16" ht="52.5" customHeight="1">
      <c r="A34" s="30" t="s">
        <v>7</v>
      </c>
      <c r="B34" s="59" t="s">
        <v>101</v>
      </c>
      <c r="C34" s="60"/>
      <c r="D34" s="26" t="s">
        <v>55</v>
      </c>
      <c r="E34" s="27" t="s">
        <v>4</v>
      </c>
      <c r="F34" s="19">
        <f>P34</f>
        <v>29338</v>
      </c>
      <c r="G34" s="20" t="s">
        <v>49</v>
      </c>
      <c r="H34" s="20" t="s">
        <v>49</v>
      </c>
      <c r="I34" s="20" t="s">
        <v>49</v>
      </c>
      <c r="J34" s="20" t="s">
        <v>49</v>
      </c>
      <c r="K34" s="20" t="s">
        <v>49</v>
      </c>
      <c r="L34" s="20" t="s">
        <v>49</v>
      </c>
      <c r="M34" s="20" t="s">
        <v>49</v>
      </c>
      <c r="N34" s="20" t="s">
        <v>49</v>
      </c>
      <c r="O34" s="20" t="s">
        <v>49</v>
      </c>
      <c r="P34" s="23">
        <v>29338</v>
      </c>
    </row>
    <row r="35" spans="1:16" ht="42" customHeight="1">
      <c r="A35" s="30" t="s">
        <v>8</v>
      </c>
      <c r="B35" s="59" t="s">
        <v>50</v>
      </c>
      <c r="C35" s="60"/>
      <c r="D35" s="26" t="s">
        <v>56</v>
      </c>
      <c r="E35" s="27" t="s">
        <v>5</v>
      </c>
      <c r="F35" s="19">
        <f>L35+M35</f>
        <v>20</v>
      </c>
      <c r="G35" s="21"/>
      <c r="H35" s="21"/>
      <c r="I35" s="20" t="s">
        <v>49</v>
      </c>
      <c r="J35" s="20" t="s">
        <v>49</v>
      </c>
      <c r="K35" s="20" t="s">
        <v>49</v>
      </c>
      <c r="L35" s="21">
        <v>4</v>
      </c>
      <c r="M35" s="21">
        <f>N35+P35</f>
        <v>16</v>
      </c>
      <c r="N35" s="21">
        <v>1</v>
      </c>
      <c r="O35" s="20" t="s">
        <v>49</v>
      </c>
      <c r="P35" s="21">
        <v>15</v>
      </c>
    </row>
    <row r="36" spans="1:16" s="17" customFormat="1" ht="47.25" customHeight="1">
      <c r="A36" s="30" t="s">
        <v>9</v>
      </c>
      <c r="B36" s="67" t="s">
        <v>111</v>
      </c>
      <c r="C36" s="67"/>
      <c r="D36" s="26" t="s">
        <v>57</v>
      </c>
      <c r="E36" s="27" t="s">
        <v>4</v>
      </c>
      <c r="F36" s="19">
        <f>L36+M36</f>
        <v>181</v>
      </c>
      <c r="G36" s="44"/>
      <c r="H36" s="44"/>
      <c r="I36" s="45" t="s">
        <v>49</v>
      </c>
      <c r="J36" s="45" t="s">
        <v>49</v>
      </c>
      <c r="K36" s="45" t="s">
        <v>49</v>
      </c>
      <c r="L36" s="46">
        <f>L39+L38</f>
        <v>34</v>
      </c>
      <c r="M36" s="21">
        <f>N36+P36</f>
        <v>147</v>
      </c>
      <c r="N36" s="21">
        <f>N37+N38+N39</f>
        <v>9</v>
      </c>
      <c r="O36" s="45" t="s">
        <v>49</v>
      </c>
      <c r="P36" s="46">
        <f>P38+P39</f>
        <v>138</v>
      </c>
    </row>
    <row r="37" spans="1:16" s="17" customFormat="1" ht="37.5" customHeight="1">
      <c r="A37" s="30"/>
      <c r="B37" s="67" t="s">
        <v>65</v>
      </c>
      <c r="C37" s="67"/>
      <c r="D37" s="26" t="s">
        <v>58</v>
      </c>
      <c r="E37" s="27" t="s">
        <v>4</v>
      </c>
      <c r="F37" s="19">
        <f>M37</f>
        <v>1</v>
      </c>
      <c r="G37" s="44"/>
      <c r="H37" s="44"/>
      <c r="I37" s="45" t="s">
        <v>49</v>
      </c>
      <c r="J37" s="45" t="s">
        <v>49</v>
      </c>
      <c r="K37" s="45" t="s">
        <v>49</v>
      </c>
      <c r="L37" s="45" t="s">
        <v>49</v>
      </c>
      <c r="M37" s="21">
        <f>N37</f>
        <v>1</v>
      </c>
      <c r="N37" s="21">
        <v>1</v>
      </c>
      <c r="O37" s="45" t="s">
        <v>49</v>
      </c>
      <c r="P37" s="45" t="s">
        <v>49</v>
      </c>
    </row>
    <row r="38" spans="1:16" s="17" customFormat="1" ht="37.5" customHeight="1">
      <c r="A38" s="30"/>
      <c r="B38" s="67" t="s">
        <v>76</v>
      </c>
      <c r="C38" s="67"/>
      <c r="D38" s="26" t="s">
        <v>59</v>
      </c>
      <c r="E38" s="27" t="s">
        <v>4</v>
      </c>
      <c r="F38" s="19"/>
      <c r="G38" s="44"/>
      <c r="H38" s="44"/>
      <c r="I38" s="45" t="s">
        <v>49</v>
      </c>
      <c r="J38" s="45" t="s">
        <v>49</v>
      </c>
      <c r="K38" s="45" t="s">
        <v>49</v>
      </c>
      <c r="L38" s="46"/>
      <c r="M38" s="44"/>
      <c r="N38" s="44"/>
      <c r="O38" s="45" t="s">
        <v>49</v>
      </c>
      <c r="P38" s="46"/>
    </row>
    <row r="39" spans="1:16" s="17" customFormat="1" ht="33" customHeight="1">
      <c r="A39" s="30"/>
      <c r="B39" s="67" t="s">
        <v>6</v>
      </c>
      <c r="C39" s="67"/>
      <c r="D39" s="26" t="s">
        <v>60</v>
      </c>
      <c r="E39" s="27" t="s">
        <v>4</v>
      </c>
      <c r="F39" s="19">
        <f>L39+M39</f>
        <v>180</v>
      </c>
      <c r="G39" s="44"/>
      <c r="H39" s="44"/>
      <c r="I39" s="45" t="s">
        <v>49</v>
      </c>
      <c r="J39" s="45" t="s">
        <v>49</v>
      </c>
      <c r="K39" s="45" t="s">
        <v>49</v>
      </c>
      <c r="L39" s="46">
        <v>34</v>
      </c>
      <c r="M39" s="21">
        <f>N39+P39</f>
        <v>146</v>
      </c>
      <c r="N39" s="44">
        <v>8</v>
      </c>
      <c r="O39" s="45" t="s">
        <v>49</v>
      </c>
      <c r="P39" s="46">
        <v>138</v>
      </c>
    </row>
    <row r="40" spans="1:16" s="17" customFormat="1" ht="58.5" customHeight="1">
      <c r="A40" s="30" t="s">
        <v>10</v>
      </c>
      <c r="B40" s="67" t="s">
        <v>112</v>
      </c>
      <c r="C40" s="67"/>
      <c r="D40" s="26" t="s">
        <v>61</v>
      </c>
      <c r="E40" s="27" t="s">
        <v>4</v>
      </c>
      <c r="F40" s="19"/>
      <c r="G40" s="21"/>
      <c r="H40" s="21"/>
      <c r="I40" s="20" t="s">
        <v>49</v>
      </c>
      <c r="J40" s="20" t="s">
        <v>49</v>
      </c>
      <c r="K40" s="20" t="s">
        <v>49</v>
      </c>
      <c r="L40" s="20" t="s">
        <v>49</v>
      </c>
      <c r="M40" s="21"/>
      <c r="N40" s="21"/>
      <c r="O40" s="20" t="s">
        <v>49</v>
      </c>
      <c r="P40" s="20" t="s">
        <v>49</v>
      </c>
    </row>
    <row r="41" spans="1:16" s="17" customFormat="1" ht="54.75" customHeight="1">
      <c r="A41" s="30" t="s">
        <v>11</v>
      </c>
      <c r="B41" s="67" t="s">
        <v>106</v>
      </c>
      <c r="C41" s="67"/>
      <c r="D41" s="26" t="s">
        <v>62</v>
      </c>
      <c r="E41" s="27" t="s">
        <v>4</v>
      </c>
      <c r="F41" s="19">
        <f>L41+M41</f>
        <v>82</v>
      </c>
      <c r="G41" s="21"/>
      <c r="H41" s="21"/>
      <c r="I41" s="20" t="s">
        <v>49</v>
      </c>
      <c r="J41" s="20" t="s">
        <v>49</v>
      </c>
      <c r="K41" s="20" t="s">
        <v>49</v>
      </c>
      <c r="L41" s="21">
        <v>24</v>
      </c>
      <c r="M41" s="21">
        <f>N41+P41</f>
        <v>58</v>
      </c>
      <c r="N41" s="21">
        <v>13</v>
      </c>
      <c r="O41" s="20" t="s">
        <v>49</v>
      </c>
      <c r="P41" s="21">
        <v>45</v>
      </c>
    </row>
    <row r="42" spans="1:16" s="17" customFormat="1" ht="55.5" customHeight="1">
      <c r="A42" s="30" t="s">
        <v>53</v>
      </c>
      <c r="B42" s="67" t="s">
        <v>75</v>
      </c>
      <c r="C42" s="67"/>
      <c r="D42" s="26" t="s">
        <v>63</v>
      </c>
      <c r="E42" s="27" t="s">
        <v>4</v>
      </c>
      <c r="F42" s="19"/>
      <c r="G42" s="20" t="s">
        <v>49</v>
      </c>
      <c r="H42" s="20" t="s">
        <v>49</v>
      </c>
      <c r="I42" s="20" t="s">
        <v>49</v>
      </c>
      <c r="J42" s="20" t="s">
        <v>49</v>
      </c>
      <c r="K42" s="20" t="s">
        <v>49</v>
      </c>
      <c r="L42" s="21"/>
      <c r="M42" s="20" t="s">
        <v>49</v>
      </c>
      <c r="N42" s="20" t="s">
        <v>49</v>
      </c>
      <c r="O42" s="20" t="s">
        <v>49</v>
      </c>
      <c r="P42" s="20" t="s">
        <v>49</v>
      </c>
    </row>
    <row r="43" spans="1:16" s="17" customFormat="1" ht="21.75" customHeight="1">
      <c r="A43" s="68" t="s">
        <v>98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70"/>
    </row>
    <row r="44" spans="1:16" s="17" customFormat="1" ht="50.25" customHeight="1">
      <c r="A44" s="30" t="s">
        <v>21</v>
      </c>
      <c r="B44" s="59" t="s">
        <v>77</v>
      </c>
      <c r="C44" s="60"/>
      <c r="D44" s="27">
        <v>10</v>
      </c>
      <c r="E44" s="27" t="s">
        <v>36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s="17" customFormat="1" ht="60.75" customHeight="1">
      <c r="A45" s="39" t="s">
        <v>22</v>
      </c>
      <c r="B45" s="57" t="s">
        <v>99</v>
      </c>
      <c r="C45" s="74"/>
      <c r="D45" s="29">
        <v>11</v>
      </c>
      <c r="E45" s="33" t="s">
        <v>36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s="17" customFormat="1" ht="49.5" customHeight="1">
      <c r="A46" s="30" t="s">
        <v>23</v>
      </c>
      <c r="B46" s="67" t="s">
        <v>107</v>
      </c>
      <c r="C46" s="67"/>
      <c r="D46" s="27">
        <v>12</v>
      </c>
      <c r="E46" s="27" t="s">
        <v>36</v>
      </c>
      <c r="F46" s="32">
        <f>L46+M46</f>
        <v>1298981</v>
      </c>
      <c r="G46" s="32"/>
      <c r="H46" s="32"/>
      <c r="I46" s="32"/>
      <c r="J46" s="32"/>
      <c r="K46" s="32"/>
      <c r="L46" s="32">
        <f>L47+L48</f>
        <v>662704</v>
      </c>
      <c r="M46" s="32">
        <f>N46+O46</f>
        <v>636277</v>
      </c>
      <c r="N46" s="32">
        <f>N47+N48</f>
        <v>146278</v>
      </c>
      <c r="O46" s="32">
        <f>O47+O48</f>
        <v>489999</v>
      </c>
      <c r="P46" s="32"/>
    </row>
    <row r="47" spans="1:16" s="17" customFormat="1" ht="39" customHeight="1">
      <c r="A47" s="30"/>
      <c r="B47" s="67" t="s">
        <v>78</v>
      </c>
      <c r="C47" s="67"/>
      <c r="D47" s="27">
        <v>13</v>
      </c>
      <c r="E47" s="27" t="s">
        <v>36</v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s="17" customFormat="1" ht="18" customHeight="1">
      <c r="A48" s="39"/>
      <c r="B48" s="57" t="s">
        <v>113</v>
      </c>
      <c r="C48" s="74"/>
      <c r="D48" s="29">
        <v>14</v>
      </c>
      <c r="E48" s="33" t="s">
        <v>36</v>
      </c>
      <c r="F48" s="32">
        <f>L48+M48</f>
        <v>1298981</v>
      </c>
      <c r="G48" s="32"/>
      <c r="H48" s="32"/>
      <c r="I48" s="32"/>
      <c r="J48" s="32"/>
      <c r="K48" s="32"/>
      <c r="L48" s="32">
        <f>99520+66161+96561+69125+95452+70229+98987+66669</f>
        <v>662704</v>
      </c>
      <c r="M48" s="32">
        <f>N48+O48</f>
        <v>636277</v>
      </c>
      <c r="N48" s="32">
        <f>87767+58511</f>
        <v>146278</v>
      </c>
      <c r="O48" s="32">
        <v>489999</v>
      </c>
      <c r="P48" s="32"/>
    </row>
    <row r="49" spans="1:16" s="17" customFormat="1" ht="51.75" customHeight="1">
      <c r="A49" s="40" t="s">
        <v>24</v>
      </c>
      <c r="B49" s="73" t="s">
        <v>108</v>
      </c>
      <c r="C49" s="53"/>
      <c r="D49" s="34">
        <v>15</v>
      </c>
      <c r="E49" s="35" t="s">
        <v>36</v>
      </c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</row>
    <row r="50" spans="1:16" s="17" customFormat="1" ht="38.25" customHeight="1">
      <c r="A50" s="31" t="s">
        <v>25</v>
      </c>
      <c r="B50" s="54" t="s">
        <v>109</v>
      </c>
      <c r="C50" s="55"/>
      <c r="D50" s="27">
        <v>16</v>
      </c>
      <c r="E50" s="28" t="s">
        <v>36</v>
      </c>
      <c r="F50" s="32">
        <f>L50+M50</f>
        <v>112100</v>
      </c>
      <c r="G50" s="32"/>
      <c r="H50" s="32"/>
      <c r="I50" s="32"/>
      <c r="J50" s="32"/>
      <c r="K50" s="32"/>
      <c r="L50" s="32">
        <f>19000+19000+19000+19000-4000-16000</f>
        <v>56000</v>
      </c>
      <c r="M50" s="32">
        <f>N50+O50</f>
        <v>56100</v>
      </c>
      <c r="N50" s="32">
        <f>64300-1500-7200-2500-6000-6000</f>
        <v>41100</v>
      </c>
      <c r="O50" s="32">
        <f>15*3000-15000-15000</f>
        <v>15000</v>
      </c>
      <c r="P50" s="32"/>
    </row>
    <row r="51" spans="1:16" s="17" customFormat="1" ht="39" customHeight="1">
      <c r="A51" s="30" t="s">
        <v>26</v>
      </c>
      <c r="B51" s="59" t="s">
        <v>114</v>
      </c>
      <c r="C51" s="60"/>
      <c r="D51" s="27">
        <v>17</v>
      </c>
      <c r="E51" s="27" t="s">
        <v>36</v>
      </c>
      <c r="F51" s="32">
        <f>L51+M51</f>
        <v>18445</v>
      </c>
      <c r="G51" s="32"/>
      <c r="H51" s="32"/>
      <c r="I51" s="32"/>
      <c r="J51" s="32"/>
      <c r="K51" s="32"/>
      <c r="L51" s="32">
        <f>1530+1530+1360+1360</f>
        <v>5780</v>
      </c>
      <c r="M51" s="32">
        <f>N51+O51</f>
        <v>12665</v>
      </c>
      <c r="N51" s="32">
        <v>935</v>
      </c>
      <c r="O51" s="32">
        <f>765+765+850+595+850+765+765+765+765+595+850+850+850+850+850</f>
        <v>11730</v>
      </c>
      <c r="P51" s="32"/>
    </row>
    <row r="52" spans="1:16" s="17" customFormat="1" ht="15.75" customHeight="1">
      <c r="A52" s="30" t="s">
        <v>27</v>
      </c>
      <c r="B52" s="59" t="s">
        <v>64</v>
      </c>
      <c r="C52" s="60"/>
      <c r="D52" s="27">
        <v>18</v>
      </c>
      <c r="E52" s="27" t="s">
        <v>36</v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s="17" customFormat="1" ht="28.5" customHeight="1">
      <c r="A53" s="30" t="s">
        <v>28</v>
      </c>
      <c r="B53" s="67" t="s">
        <v>92</v>
      </c>
      <c r="C53" s="67"/>
      <c r="D53" s="27">
        <v>19</v>
      </c>
      <c r="E53" s="27" t="s">
        <v>36</v>
      </c>
      <c r="F53" s="32">
        <f>L53+M53</f>
        <v>126907</v>
      </c>
      <c r="G53" s="32"/>
      <c r="H53" s="32"/>
      <c r="I53" s="32"/>
      <c r="J53" s="32"/>
      <c r="K53" s="32"/>
      <c r="L53" s="32">
        <f>L58</f>
        <v>15945</v>
      </c>
      <c r="M53" s="32">
        <f>N53+O53</f>
        <v>110962</v>
      </c>
      <c r="N53" s="32">
        <f>N54+N55+N56+N57+N58</f>
        <v>67681</v>
      </c>
      <c r="O53" s="32">
        <f>O54+O55+O56+O57+O58</f>
        <v>43281</v>
      </c>
      <c r="P53" s="32"/>
    </row>
    <row r="54" spans="1:16" s="17" customFormat="1" ht="63.75" customHeight="1">
      <c r="A54" s="30"/>
      <c r="B54" s="67" t="s">
        <v>79</v>
      </c>
      <c r="C54" s="67"/>
      <c r="D54" s="27">
        <v>20</v>
      </c>
      <c r="E54" s="27" t="s">
        <v>36</v>
      </c>
      <c r="F54" s="32">
        <f>L54+M54</f>
        <v>62623</v>
      </c>
      <c r="G54" s="32"/>
      <c r="H54" s="32"/>
      <c r="I54" s="32"/>
      <c r="J54" s="32"/>
      <c r="K54" s="32"/>
      <c r="L54" s="32"/>
      <c r="M54" s="32">
        <f>N54+O54</f>
        <v>62623</v>
      </c>
      <c r="N54" s="32">
        <v>62623</v>
      </c>
      <c r="O54" s="32"/>
      <c r="P54" s="32"/>
    </row>
    <row r="55" spans="1:16" s="17" customFormat="1" ht="53.25" customHeight="1">
      <c r="A55" s="30"/>
      <c r="B55" s="67" t="s">
        <v>66</v>
      </c>
      <c r="C55" s="67"/>
      <c r="D55" s="27">
        <v>21</v>
      </c>
      <c r="E55" s="27" t="s">
        <v>36</v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s="17" customFormat="1" ht="43.5" customHeight="1">
      <c r="A56" s="30"/>
      <c r="B56" s="67" t="s">
        <v>67</v>
      </c>
      <c r="C56" s="67"/>
      <c r="D56" s="27">
        <v>22</v>
      </c>
      <c r="E56" s="27" t="s">
        <v>36</v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s="17" customFormat="1" ht="32.25" customHeight="1">
      <c r="A57" s="30"/>
      <c r="B57" s="67" t="s">
        <v>93</v>
      </c>
      <c r="C57" s="67"/>
      <c r="D57" s="27">
        <v>23</v>
      </c>
      <c r="E57" s="27" t="s">
        <v>36</v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s="17" customFormat="1" ht="31.5" customHeight="1">
      <c r="A58" s="50"/>
      <c r="B58" s="67" t="s">
        <v>68</v>
      </c>
      <c r="C58" s="67"/>
      <c r="D58" s="27">
        <v>24</v>
      </c>
      <c r="E58" s="27" t="s">
        <v>36</v>
      </c>
      <c r="F58" s="32">
        <f>L58+M58</f>
        <v>64284</v>
      </c>
      <c r="G58" s="32"/>
      <c r="H58" s="32"/>
      <c r="I58" s="32"/>
      <c r="J58" s="32"/>
      <c r="K58" s="32"/>
      <c r="L58" s="32">
        <f>3986+3986+3987+3986</f>
        <v>15945</v>
      </c>
      <c r="M58" s="32">
        <f>N58+O58</f>
        <v>48339</v>
      </c>
      <c r="N58" s="32">
        <v>5058</v>
      </c>
      <c r="O58" s="32">
        <v>43281</v>
      </c>
      <c r="P58" s="32"/>
    </row>
    <row r="59" spans="1:16" s="17" customFormat="1" ht="45" customHeight="1">
      <c r="A59" s="30" t="s">
        <v>94</v>
      </c>
      <c r="B59" s="67" t="s">
        <v>69</v>
      </c>
      <c r="C59" s="67"/>
      <c r="D59" s="27">
        <v>25</v>
      </c>
      <c r="E59" s="27" t="s">
        <v>36</v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s="17" customFormat="1" ht="24" customHeight="1">
      <c r="A60" s="30" t="s">
        <v>29</v>
      </c>
      <c r="B60" s="71" t="s">
        <v>12</v>
      </c>
      <c r="C60" s="71"/>
      <c r="D60" s="27">
        <v>26</v>
      </c>
      <c r="E60" s="27" t="s">
        <v>36</v>
      </c>
      <c r="F60" s="32">
        <f>L60+M60</f>
        <v>18500</v>
      </c>
      <c r="G60" s="32"/>
      <c r="H60" s="32"/>
      <c r="I60" s="32"/>
      <c r="J60" s="32"/>
      <c r="K60" s="32"/>
      <c r="L60" s="32">
        <f>L66+L67</f>
        <v>16000</v>
      </c>
      <c r="M60" s="32">
        <f>M67</f>
        <v>2500</v>
      </c>
      <c r="N60" s="32">
        <f>N61+N62+N63+N64+N65+N66+N67</f>
        <v>2500</v>
      </c>
      <c r="O60" s="32"/>
      <c r="P60" s="32"/>
    </row>
    <row r="61" spans="1:16" s="17" customFormat="1" ht="66.75" customHeight="1">
      <c r="A61" s="30"/>
      <c r="B61" s="67" t="s">
        <v>115</v>
      </c>
      <c r="C61" s="67"/>
      <c r="D61" s="27">
        <v>27</v>
      </c>
      <c r="E61" s="27" t="s">
        <v>36</v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s="17" customFormat="1" ht="14.25" customHeight="1">
      <c r="A62" s="30"/>
      <c r="B62" s="67" t="s">
        <v>2</v>
      </c>
      <c r="C62" s="67"/>
      <c r="D62" s="27"/>
      <c r="E62" s="27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s="17" customFormat="1" ht="14.25" customHeight="1">
      <c r="A63" s="30"/>
      <c r="B63" s="67" t="s">
        <v>116</v>
      </c>
      <c r="C63" s="67"/>
      <c r="D63" s="27">
        <v>28</v>
      </c>
      <c r="E63" s="27" t="s">
        <v>36</v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s="17" customFormat="1" ht="19.5" customHeight="1">
      <c r="A64" s="30"/>
      <c r="B64" s="67" t="s">
        <v>117</v>
      </c>
      <c r="C64" s="67"/>
      <c r="D64" s="34">
        <v>29</v>
      </c>
      <c r="E64" s="34" t="s">
        <v>36</v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s="17" customFormat="1" ht="40.5" customHeight="1">
      <c r="A65" s="30"/>
      <c r="B65" s="67" t="s">
        <v>95</v>
      </c>
      <c r="C65" s="67"/>
      <c r="D65" s="27">
        <v>30</v>
      </c>
      <c r="E65" s="27" t="s">
        <v>36</v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s="36" customFormat="1" ht="40.5" customHeight="1">
      <c r="A66" s="51"/>
      <c r="B66" s="72" t="s">
        <v>100</v>
      </c>
      <c r="C66" s="72"/>
      <c r="D66" s="34">
        <v>31</v>
      </c>
      <c r="E66" s="34" t="s">
        <v>36</v>
      </c>
      <c r="F66" s="47">
        <f>L66+M66</f>
        <v>12000</v>
      </c>
      <c r="G66" s="48"/>
      <c r="H66" s="48"/>
      <c r="I66" s="48"/>
      <c r="J66" s="48"/>
      <c r="K66" s="48"/>
      <c r="L66" s="49">
        <v>12000</v>
      </c>
      <c r="M66" s="48"/>
      <c r="N66" s="48"/>
      <c r="O66" s="48"/>
      <c r="P66" s="48"/>
    </row>
    <row r="67" spans="1:16" s="17" customFormat="1" ht="21.75" customHeight="1">
      <c r="A67" s="30"/>
      <c r="B67" s="67" t="s">
        <v>70</v>
      </c>
      <c r="C67" s="67"/>
      <c r="D67" s="27">
        <v>32</v>
      </c>
      <c r="E67" s="27" t="s">
        <v>36</v>
      </c>
      <c r="F67" s="32">
        <f>L67+M67</f>
        <v>6500</v>
      </c>
      <c r="G67" s="32"/>
      <c r="H67" s="32"/>
      <c r="I67" s="32"/>
      <c r="J67" s="32"/>
      <c r="K67" s="32"/>
      <c r="L67" s="32">
        <v>4000</v>
      </c>
      <c r="M67" s="32">
        <f>N67</f>
        <v>2500</v>
      </c>
      <c r="N67" s="32">
        <v>2500</v>
      </c>
      <c r="O67" s="32"/>
      <c r="P67" s="32"/>
    </row>
    <row r="68" spans="1:16" s="17" customFormat="1" ht="18.75" customHeight="1">
      <c r="A68" s="30" t="s">
        <v>30</v>
      </c>
      <c r="B68" s="71" t="s">
        <v>13</v>
      </c>
      <c r="C68" s="71"/>
      <c r="D68" s="27">
        <v>33</v>
      </c>
      <c r="E68" s="27" t="s">
        <v>36</v>
      </c>
      <c r="F68" s="32">
        <f>L68+M68</f>
        <v>2447</v>
      </c>
      <c r="G68" s="32"/>
      <c r="H68" s="32"/>
      <c r="I68" s="32"/>
      <c r="J68" s="32"/>
      <c r="K68" s="32"/>
      <c r="L68" s="32"/>
      <c r="M68" s="32">
        <f>N68+O68</f>
        <v>2447</v>
      </c>
      <c r="N68" s="32">
        <f>N69+N70+N71+N72+N73+N74</f>
        <v>2447</v>
      </c>
      <c r="O68" s="32"/>
      <c r="P68" s="32"/>
    </row>
    <row r="69" spans="1:16" s="17" customFormat="1" ht="28.5" customHeight="1">
      <c r="A69" s="30"/>
      <c r="B69" s="56" t="s">
        <v>80</v>
      </c>
      <c r="C69" s="56"/>
      <c r="D69" s="27">
        <v>34</v>
      </c>
      <c r="E69" s="27" t="s">
        <v>36</v>
      </c>
      <c r="F69" s="32">
        <f>L69+M69</f>
        <v>2447</v>
      </c>
      <c r="G69" s="32"/>
      <c r="H69" s="32"/>
      <c r="I69" s="32"/>
      <c r="J69" s="32"/>
      <c r="K69" s="32"/>
      <c r="L69" s="32"/>
      <c r="M69" s="32">
        <f>N69+O69</f>
        <v>2447</v>
      </c>
      <c r="N69" s="32">
        <v>2447</v>
      </c>
      <c r="O69" s="32"/>
      <c r="P69" s="32"/>
    </row>
    <row r="70" spans="1:16" s="17" customFormat="1" ht="17.25" customHeight="1">
      <c r="A70" s="30"/>
      <c r="B70" s="71" t="s">
        <v>74</v>
      </c>
      <c r="C70" s="71"/>
      <c r="D70" s="27">
        <v>35</v>
      </c>
      <c r="E70" s="27" t="s">
        <v>36</v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s="17" customFormat="1" ht="31.5" customHeight="1">
      <c r="A71" s="50"/>
      <c r="B71" s="67" t="s">
        <v>14</v>
      </c>
      <c r="C71" s="67"/>
      <c r="D71" s="27">
        <v>36</v>
      </c>
      <c r="E71" s="27" t="s">
        <v>36</v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s="17" customFormat="1" ht="18.75" customHeight="1">
      <c r="A72" s="50"/>
      <c r="B72" s="67" t="s">
        <v>15</v>
      </c>
      <c r="C72" s="67"/>
      <c r="D72" s="27">
        <v>37</v>
      </c>
      <c r="E72" s="27" t="s">
        <v>36</v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s="17" customFormat="1" ht="18" customHeight="1">
      <c r="A73" s="50"/>
      <c r="B73" s="71" t="s">
        <v>71</v>
      </c>
      <c r="C73" s="71"/>
      <c r="D73" s="27">
        <v>38</v>
      </c>
      <c r="E73" s="27" t="s">
        <v>36</v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s="17" customFormat="1" ht="18.75" customHeight="1">
      <c r="A74" s="50"/>
      <c r="B74" s="71" t="s">
        <v>72</v>
      </c>
      <c r="C74" s="71"/>
      <c r="D74" s="27">
        <v>39</v>
      </c>
      <c r="E74" s="27" t="s">
        <v>36</v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s="17" customFormat="1" ht="18.75" customHeight="1">
      <c r="A75" s="30" t="s">
        <v>31</v>
      </c>
      <c r="B75" s="71" t="s">
        <v>16</v>
      </c>
      <c r="C75" s="71"/>
      <c r="D75" s="27">
        <v>40</v>
      </c>
      <c r="E75" s="27" t="s">
        <v>36</v>
      </c>
      <c r="F75" s="32">
        <f>L75+M75</f>
        <v>35268</v>
      </c>
      <c r="G75" s="32"/>
      <c r="H75" s="32"/>
      <c r="I75" s="32"/>
      <c r="J75" s="32"/>
      <c r="K75" s="32"/>
      <c r="L75" s="32">
        <f>4406+4156+4167+4417+2940</f>
        <v>20086</v>
      </c>
      <c r="M75" s="32">
        <f>N75+O75</f>
        <v>15182</v>
      </c>
      <c r="N75" s="32">
        <v>6807</v>
      </c>
      <c r="O75" s="32">
        <f>559+559+559+559+564+564+654+654+529+529+529+529+529+529+529</f>
        <v>8375</v>
      </c>
      <c r="P75" s="32"/>
    </row>
    <row r="76" spans="1:16" s="17" customFormat="1" ht="23.25" customHeight="1">
      <c r="A76" s="30" t="s">
        <v>32</v>
      </c>
      <c r="B76" s="71" t="s">
        <v>17</v>
      </c>
      <c r="C76" s="71"/>
      <c r="D76" s="27">
        <v>41</v>
      </c>
      <c r="E76" s="27" t="s">
        <v>36</v>
      </c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s="17" customFormat="1" ht="56.25" customHeight="1">
      <c r="A77" s="30" t="s">
        <v>51</v>
      </c>
      <c r="B77" s="67" t="s">
        <v>89</v>
      </c>
      <c r="C77" s="67"/>
      <c r="D77" s="27">
        <v>42</v>
      </c>
      <c r="E77" s="27" t="s">
        <v>36</v>
      </c>
      <c r="F77" s="32">
        <f>L77+M77</f>
        <v>84191</v>
      </c>
      <c r="G77" s="32"/>
      <c r="H77" s="32"/>
      <c r="I77" s="32"/>
      <c r="J77" s="32"/>
      <c r="K77" s="32"/>
      <c r="L77" s="32">
        <f>L78+L79+L80+L81+L82+L83+L84</f>
        <v>6491</v>
      </c>
      <c r="M77" s="32">
        <f>N77+O77</f>
        <v>77700</v>
      </c>
      <c r="N77" s="32">
        <f>N78+N79+N80+N81+N82+N83+N84</f>
        <v>47700</v>
      </c>
      <c r="O77" s="32">
        <f>O78+O79+O80+O81+O82+O83+O84</f>
        <v>30000</v>
      </c>
      <c r="P77" s="32"/>
    </row>
    <row r="78" spans="1:16" s="17" customFormat="1" ht="41.25" customHeight="1">
      <c r="A78" s="30"/>
      <c r="B78" s="67" t="s">
        <v>81</v>
      </c>
      <c r="C78" s="67"/>
      <c r="D78" s="27">
        <v>43</v>
      </c>
      <c r="E78" s="27" t="s">
        <v>36</v>
      </c>
      <c r="F78" s="32">
        <f>M78</f>
        <v>27000</v>
      </c>
      <c r="G78" s="32"/>
      <c r="H78" s="32"/>
      <c r="I78" s="32"/>
      <c r="J78" s="32"/>
      <c r="K78" s="32"/>
      <c r="L78" s="32"/>
      <c r="M78" s="32">
        <f>N78</f>
        <v>27000</v>
      </c>
      <c r="N78" s="32">
        <v>27000</v>
      </c>
      <c r="O78" s="32"/>
      <c r="P78" s="32"/>
    </row>
    <row r="79" spans="1:16" s="17" customFormat="1" ht="42.75" customHeight="1">
      <c r="A79" s="30"/>
      <c r="B79" s="67" t="s">
        <v>118</v>
      </c>
      <c r="C79" s="67"/>
      <c r="D79" s="27">
        <v>44</v>
      </c>
      <c r="E79" s="27" t="s">
        <v>36</v>
      </c>
      <c r="F79" s="32">
        <f>L79+M79</f>
        <v>23700</v>
      </c>
      <c r="G79" s="32"/>
      <c r="H79" s="32"/>
      <c r="I79" s="32"/>
      <c r="J79" s="32"/>
      <c r="K79" s="32"/>
      <c r="L79" s="32"/>
      <c r="M79" s="32">
        <f>N79+O79</f>
        <v>23700</v>
      </c>
      <c r="N79" s="32">
        <f>7200+1500</f>
        <v>8700</v>
      </c>
      <c r="O79" s="32">
        <v>15000</v>
      </c>
      <c r="P79" s="32"/>
    </row>
    <row r="80" spans="1:16" s="17" customFormat="1" ht="32.25" customHeight="1">
      <c r="A80" s="30"/>
      <c r="B80" s="67" t="s">
        <v>110</v>
      </c>
      <c r="C80" s="67"/>
      <c r="D80" s="27">
        <v>45</v>
      </c>
      <c r="E80" s="27" t="s">
        <v>36</v>
      </c>
      <c r="F80" s="32">
        <f>L80+M80</f>
        <v>25000</v>
      </c>
      <c r="G80" s="32"/>
      <c r="H80" s="32"/>
      <c r="I80" s="32"/>
      <c r="J80" s="32"/>
      <c r="K80" s="32"/>
      <c r="L80" s="32">
        <v>4000</v>
      </c>
      <c r="M80" s="32">
        <f>N80+O80</f>
        <v>21000</v>
      </c>
      <c r="N80" s="32">
        <v>6000</v>
      </c>
      <c r="O80" s="32">
        <v>15000</v>
      </c>
      <c r="P80" s="32"/>
    </row>
    <row r="81" spans="1:16" s="17" customFormat="1" ht="42" customHeight="1">
      <c r="A81" s="30"/>
      <c r="B81" s="67" t="s">
        <v>18</v>
      </c>
      <c r="C81" s="67"/>
      <c r="D81" s="27">
        <v>46</v>
      </c>
      <c r="E81" s="27" t="s">
        <v>36</v>
      </c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s="17" customFormat="1" ht="27.75" customHeight="1">
      <c r="A82" s="30"/>
      <c r="B82" s="67" t="s">
        <v>19</v>
      </c>
      <c r="C82" s="67"/>
      <c r="D82" s="27">
        <v>47</v>
      </c>
      <c r="E82" s="27" t="s">
        <v>36</v>
      </c>
      <c r="F82" s="32">
        <f>G82+M82</f>
        <v>6000</v>
      </c>
      <c r="G82" s="32"/>
      <c r="H82" s="32"/>
      <c r="I82" s="32"/>
      <c r="J82" s="32"/>
      <c r="K82" s="32"/>
      <c r="L82" s="32"/>
      <c r="M82" s="32">
        <f>N82+O82</f>
        <v>6000</v>
      </c>
      <c r="N82" s="32">
        <v>6000</v>
      </c>
      <c r="O82" s="32"/>
      <c r="P82" s="32"/>
    </row>
    <row r="83" spans="1:16" s="17" customFormat="1" ht="18" customHeight="1">
      <c r="A83" s="30"/>
      <c r="B83" s="71" t="s">
        <v>20</v>
      </c>
      <c r="C83" s="71"/>
      <c r="D83" s="27">
        <v>48</v>
      </c>
      <c r="E83" s="27" t="s">
        <v>36</v>
      </c>
      <c r="F83" s="32">
        <f>L83+M83</f>
        <v>2491</v>
      </c>
      <c r="G83" s="32"/>
      <c r="H83" s="32"/>
      <c r="I83" s="32"/>
      <c r="J83" s="32"/>
      <c r="K83" s="32"/>
      <c r="L83" s="32">
        <v>2491</v>
      </c>
      <c r="M83" s="32"/>
      <c r="N83" s="32"/>
      <c r="O83" s="32"/>
      <c r="P83" s="32"/>
    </row>
    <row r="84" spans="1:16" s="17" customFormat="1" ht="15" customHeight="1">
      <c r="A84" s="30"/>
      <c r="B84" s="71" t="s">
        <v>73</v>
      </c>
      <c r="C84" s="71"/>
      <c r="D84" s="27">
        <v>49</v>
      </c>
      <c r="E84" s="27" t="s">
        <v>36</v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s="17" customFormat="1" ht="52.5" customHeight="1">
      <c r="A85" s="31" t="s">
        <v>33</v>
      </c>
      <c r="B85" s="59" t="s">
        <v>84</v>
      </c>
      <c r="C85" s="60"/>
      <c r="D85" s="29">
        <v>50</v>
      </c>
      <c r="E85" s="27" t="s">
        <v>36</v>
      </c>
      <c r="F85" s="32">
        <f>L85+M85</f>
        <v>44469</v>
      </c>
      <c r="G85" s="32"/>
      <c r="H85" s="32"/>
      <c r="I85" s="32"/>
      <c r="J85" s="32"/>
      <c r="K85" s="32"/>
      <c r="L85" s="32">
        <f>4280+1034+5880+4017+5340</f>
        <v>20551</v>
      </c>
      <c r="M85" s="32">
        <f>N85+O85</f>
        <v>23918</v>
      </c>
      <c r="N85" s="32">
        <f>2650+4775</f>
        <v>7425</v>
      </c>
      <c r="O85" s="32">
        <f>853+750+1800+240+703+772+840+720+1166+309+1835+1320+2823+1882+480</f>
        <v>16493</v>
      </c>
      <c r="P85" s="32"/>
    </row>
    <row r="86" spans="1:16" s="17" customFormat="1" ht="44.25" customHeight="1">
      <c r="A86" s="30" t="s">
        <v>34</v>
      </c>
      <c r="B86" s="59" t="s">
        <v>85</v>
      </c>
      <c r="C86" s="60"/>
      <c r="D86" s="27">
        <v>51</v>
      </c>
      <c r="E86" s="27" t="s">
        <v>36</v>
      </c>
      <c r="F86" s="32">
        <f>L86+M86</f>
        <v>1741308</v>
      </c>
      <c r="G86" s="32"/>
      <c r="H86" s="32"/>
      <c r="I86" s="32"/>
      <c r="J86" s="32"/>
      <c r="K86" s="32"/>
      <c r="L86" s="32">
        <f>L75+L53+L51+L50+L46+L85+L77+L60</f>
        <v>803557</v>
      </c>
      <c r="M86" s="32">
        <f>N86+O86</f>
        <v>937751</v>
      </c>
      <c r="N86" s="32">
        <f>N85+N75+N68+N53+N51+N50+N48+N77+N60</f>
        <v>322873</v>
      </c>
      <c r="O86" s="32">
        <f>O85+O75+O68+O53+O51+O50+O48+O77</f>
        <v>614878</v>
      </c>
      <c r="P86" s="32"/>
    </row>
    <row r="87" spans="1:16" s="17" customFormat="1" ht="43.5" customHeight="1">
      <c r="A87" s="30" t="s">
        <v>35</v>
      </c>
      <c r="B87" s="59" t="s">
        <v>88</v>
      </c>
      <c r="C87" s="60"/>
      <c r="D87" s="27">
        <v>52</v>
      </c>
      <c r="E87" s="27" t="s">
        <v>36</v>
      </c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4" ht="17.25" customHeight="1">
      <c r="A88" s="93" t="s">
        <v>83</v>
      </c>
      <c r="B88" s="93"/>
      <c r="C88" s="93"/>
      <c r="D88" t="s">
        <v>86</v>
      </c>
    </row>
    <row r="89" ht="12.75">
      <c r="D89" t="s">
        <v>87</v>
      </c>
    </row>
    <row r="90" spans="2:16" ht="30" customHeight="1">
      <c r="B90" s="88" t="s">
        <v>130</v>
      </c>
      <c r="C90" s="88"/>
      <c r="D90" s="88"/>
      <c r="E90" s="88"/>
      <c r="F90" s="88"/>
      <c r="G90" s="88"/>
      <c r="H90" s="88"/>
      <c r="I90" s="6"/>
      <c r="J90" s="6"/>
      <c r="K90" s="6"/>
      <c r="L90" s="7"/>
      <c r="M90" s="11"/>
      <c r="N90" s="52" t="s">
        <v>127</v>
      </c>
      <c r="O90" s="11"/>
      <c r="P90" s="6"/>
    </row>
    <row r="91" spans="2:16" ht="34.5" customHeight="1">
      <c r="B91" s="22"/>
      <c r="C91" s="76" t="s">
        <v>102</v>
      </c>
      <c r="D91" s="76"/>
      <c r="E91" s="76"/>
      <c r="F91" s="76"/>
      <c r="G91" s="76"/>
      <c r="H91" s="76"/>
      <c r="I91" s="6"/>
      <c r="J91" s="6"/>
      <c r="K91" s="6"/>
      <c r="L91" s="8" t="s">
        <v>103</v>
      </c>
      <c r="M91" s="8"/>
      <c r="N91" s="8" t="s">
        <v>104</v>
      </c>
      <c r="O91" s="6"/>
      <c r="P91" s="6"/>
    </row>
    <row r="92" spans="2:16" ht="30" customHeight="1">
      <c r="B92" s="88" t="s">
        <v>129</v>
      </c>
      <c r="C92" s="88"/>
      <c r="D92" s="88"/>
      <c r="E92" s="88"/>
      <c r="F92" s="88"/>
      <c r="G92" s="88"/>
      <c r="H92" s="88"/>
      <c r="I92" s="6"/>
      <c r="J92" s="6"/>
      <c r="K92" s="6"/>
      <c r="L92" s="7"/>
      <c r="M92" s="11"/>
      <c r="N92" s="52" t="s">
        <v>128</v>
      </c>
      <c r="O92" s="11"/>
      <c r="P92" s="6"/>
    </row>
    <row r="93" spans="2:16" ht="37.5" customHeight="1">
      <c r="B93" s="22"/>
      <c r="C93" s="76" t="s">
        <v>122</v>
      </c>
      <c r="D93" s="76"/>
      <c r="E93" s="76"/>
      <c r="F93" s="76"/>
      <c r="G93" s="76"/>
      <c r="H93" s="76"/>
      <c r="I93" s="6"/>
      <c r="J93" s="6"/>
      <c r="K93" s="6"/>
      <c r="L93" s="8" t="s">
        <v>103</v>
      </c>
      <c r="M93" s="8"/>
      <c r="N93" s="8" t="s">
        <v>104</v>
      </c>
      <c r="O93" s="6"/>
      <c r="P93" s="6"/>
    </row>
    <row r="94" spans="2:16" ht="19.5" customHeight="1">
      <c r="B94" s="87" t="s">
        <v>52</v>
      </c>
      <c r="C94" s="87"/>
      <c r="D94" s="87"/>
      <c r="E94" s="87"/>
      <c r="F94" s="87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2:16" ht="33.75" customHeight="1">
      <c r="B95" s="86" t="s">
        <v>105</v>
      </c>
      <c r="C95" s="86"/>
      <c r="D95" s="86"/>
      <c r="E95" s="86"/>
      <c r="F95" s="86"/>
      <c r="G95" s="85"/>
      <c r="H95" s="85"/>
      <c r="I95" s="85"/>
      <c r="J95" s="85"/>
      <c r="K95" s="85"/>
      <c r="L95" s="85"/>
      <c r="M95" s="85"/>
      <c r="N95" s="85"/>
      <c r="O95" s="85"/>
      <c r="P95" s="85"/>
    </row>
    <row r="96" spans="2:16" ht="33.75" customHeight="1">
      <c r="B96" s="22"/>
      <c r="C96" s="22"/>
      <c r="D96" s="22"/>
      <c r="E96" s="22"/>
      <c r="F96" s="22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1:16" ht="32.25" customHeight="1">
      <c r="A97" s="41"/>
      <c r="B97" s="92" t="s">
        <v>121</v>
      </c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12"/>
      <c r="O97" s="12"/>
      <c r="P97" s="12"/>
    </row>
    <row r="98" spans="1:16" ht="20.25" customHeight="1">
      <c r="A98" s="42"/>
      <c r="B98" s="91" t="s">
        <v>120</v>
      </c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12"/>
      <c r="N98" s="12"/>
      <c r="O98" s="12"/>
      <c r="P98" s="12"/>
    </row>
    <row r="99" spans="1:16" ht="20.25" customHeight="1">
      <c r="A99" s="42"/>
      <c r="B99" s="90" t="s">
        <v>82</v>
      </c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12"/>
      <c r="N99" s="12"/>
      <c r="O99" s="12"/>
      <c r="P99" s="12"/>
    </row>
  </sheetData>
  <mergeCells count="98">
    <mergeCell ref="O2:P2"/>
    <mergeCell ref="O3:P3"/>
    <mergeCell ref="O1:P1"/>
    <mergeCell ref="B99:L99"/>
    <mergeCell ref="B98:L98"/>
    <mergeCell ref="B97:M97"/>
    <mergeCell ref="A88:C88"/>
    <mergeCell ref="C91:H91"/>
    <mergeCell ref="B77:C77"/>
    <mergeCell ref="B80:C80"/>
    <mergeCell ref="B86:C86"/>
    <mergeCell ref="L95:P95"/>
    <mergeCell ref="B95:F95"/>
    <mergeCell ref="G95:K95"/>
    <mergeCell ref="B94:F94"/>
    <mergeCell ref="C93:H93"/>
    <mergeCell ref="B87:C87"/>
    <mergeCell ref="B90:H90"/>
    <mergeCell ref="B92:H92"/>
    <mergeCell ref="B81:C81"/>
    <mergeCell ref="B85:C85"/>
    <mergeCell ref="B84:C84"/>
    <mergeCell ref="B82:C82"/>
    <mergeCell ref="B83:C83"/>
    <mergeCell ref="B76:C76"/>
    <mergeCell ref="B47:C47"/>
    <mergeCell ref="B62:C62"/>
    <mergeCell ref="B45:C45"/>
    <mergeCell ref="B71:C71"/>
    <mergeCell ref="B55:C55"/>
    <mergeCell ref="B57:C57"/>
    <mergeCell ref="I30:K30"/>
    <mergeCell ref="A27:A31"/>
    <mergeCell ref="B74:C74"/>
    <mergeCell ref="B75:C75"/>
    <mergeCell ref="M29:M31"/>
    <mergeCell ref="N29:O29"/>
    <mergeCell ref="N30:N31"/>
    <mergeCell ref="O30:O31"/>
    <mergeCell ref="L12:P12"/>
    <mergeCell ref="A13:P13"/>
    <mergeCell ref="B42:C42"/>
    <mergeCell ref="B41:C41"/>
    <mergeCell ref="B36:C36"/>
    <mergeCell ref="L28:L31"/>
    <mergeCell ref="G29:G31"/>
    <mergeCell ref="F27:F31"/>
    <mergeCell ref="H30:H31"/>
    <mergeCell ref="G28:K28"/>
    <mergeCell ref="B72:C72"/>
    <mergeCell ref="B27:C31"/>
    <mergeCell ref="A14:P14"/>
    <mergeCell ref="A17:P17"/>
    <mergeCell ref="B51:C51"/>
    <mergeCell ref="B53:C53"/>
    <mergeCell ref="B52:C52"/>
    <mergeCell ref="B44:C44"/>
    <mergeCell ref="B40:C40"/>
    <mergeCell ref="A18:P18"/>
    <mergeCell ref="B69:C69"/>
    <mergeCell ref="B70:C70"/>
    <mergeCell ref="B48:C48"/>
    <mergeCell ref="B56:C56"/>
    <mergeCell ref="B61:C61"/>
    <mergeCell ref="B54:C54"/>
    <mergeCell ref="B59:C59"/>
    <mergeCell ref="B63:C63"/>
    <mergeCell ref="B64:C64"/>
    <mergeCell ref="B79:C79"/>
    <mergeCell ref="B78:C78"/>
    <mergeCell ref="B46:C46"/>
    <mergeCell ref="B67:C67"/>
    <mergeCell ref="B68:C68"/>
    <mergeCell ref="B66:C66"/>
    <mergeCell ref="B60:C60"/>
    <mergeCell ref="B49:C49"/>
    <mergeCell ref="B50:C50"/>
    <mergeCell ref="B73:C73"/>
    <mergeCell ref="B23:E23"/>
    <mergeCell ref="B24:E24"/>
    <mergeCell ref="B65:C65"/>
    <mergeCell ref="B37:C37"/>
    <mergeCell ref="B58:C58"/>
    <mergeCell ref="B38:C38"/>
    <mergeCell ref="A43:P43"/>
    <mergeCell ref="A33:P33"/>
    <mergeCell ref="B39:C39"/>
    <mergeCell ref="M28:O28"/>
    <mergeCell ref="E15:N15"/>
    <mergeCell ref="B34:C34"/>
    <mergeCell ref="B35:C35"/>
    <mergeCell ref="B32:C32"/>
    <mergeCell ref="H29:K29"/>
    <mergeCell ref="D27:D31"/>
    <mergeCell ref="E27:E31"/>
    <mergeCell ref="G27:P27"/>
    <mergeCell ref="P28:P31"/>
    <mergeCell ref="E16:N16"/>
  </mergeCells>
  <printOptions/>
  <pageMargins left="0.7874015748031497" right="0.3937007874015748" top="1.1811023622047245" bottom="0.3937007874015748" header="0.5118110236220472" footer="0.31496062992125984"/>
  <pageSetup fitToHeight="5" horizontalDpi="300" verticalDpi="300" orientation="landscape" paperSize="9" scale="70" r:id="rId1"/>
  <rowBreaks count="2" manualBreakCount="2">
    <brk id="42" max="15" man="1"/>
    <brk id="5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Намятова</dc:creator>
  <cp:keywords/>
  <dc:description/>
  <cp:lastModifiedBy>Duma2</cp:lastModifiedBy>
  <cp:lastPrinted>2005-05-30T08:13:36Z</cp:lastPrinted>
  <dcterms:created xsi:type="dcterms:W3CDTF">2002-06-10T03:50:07Z</dcterms:created>
  <dcterms:modified xsi:type="dcterms:W3CDTF">2019-01-22T09:32:36Z</dcterms:modified>
  <cp:category/>
  <cp:version/>
  <cp:contentType/>
  <cp:contentStatus/>
</cp:coreProperties>
</file>