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Отчет на думу " sheetId="1" r:id="rId1"/>
  </sheets>
  <definedNames>
    <definedName name="_xlnm.Print_Titles" localSheetId="0">'Отчет на думу '!$8:$12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<sst xmlns="http://schemas.openxmlformats.org/spreadsheetml/2006/main" count="359" uniqueCount="320">
  <si>
    <t>Наименование   стройки, объекта</t>
  </si>
  <si>
    <t xml:space="preserve">Всего по УМП КС </t>
  </si>
  <si>
    <t xml:space="preserve">Общественные здания </t>
  </si>
  <si>
    <t xml:space="preserve">Жилищное строительство </t>
  </si>
  <si>
    <t xml:space="preserve">Коммунальное строительство </t>
  </si>
  <si>
    <t>МОУ СОШ №1</t>
  </si>
  <si>
    <t>МОУ МУК " Компьютерная школа "</t>
  </si>
  <si>
    <t xml:space="preserve">Благоустройство территорий </t>
  </si>
  <si>
    <t>Капитальный ремонт</t>
  </si>
  <si>
    <t>Капитальное строительство</t>
  </si>
  <si>
    <t>Реконструкция   культурно-развлекательного  центра  МУК ДК "Нефтяник"</t>
  </si>
  <si>
    <t>Программа " Строительство и (или) приобретение жилых помещений для предоставления на условиях социального найма, формирование маневриного жилищного фонда"</t>
  </si>
  <si>
    <t>Программа  " Комплексное развитие системы коммунальной инфраструктуры г. Радужный на 2006-2010 годы"</t>
  </si>
  <si>
    <t xml:space="preserve">Городская целевая программа "Укрепление пожарной  безопасности  г. Радужный на 2006-2010гг." </t>
  </si>
  <si>
    <t>Программа "Развитие и модернизация  жилищно-коммунального  комплекса ХМАО-Югры на 2005-2012годы"</t>
  </si>
  <si>
    <t>Реконструкция АБК №2 под детский сад, мкр.6, строение 17</t>
  </si>
  <si>
    <t>Физкультурно-спортивный комплекс с универсальным игровым залом</t>
  </si>
  <si>
    <t>Всего по капитальному ремонту:</t>
  </si>
  <si>
    <t>Всего по капитальному строительству:</t>
  </si>
  <si>
    <t xml:space="preserve">Инфекционное отделение </t>
  </si>
  <si>
    <t>Наркологическое отделение  9 мкр.</t>
  </si>
  <si>
    <t>Филиал детской поликлиники  3 мкр.</t>
  </si>
  <si>
    <t>Клинико-диагностическая лаборатория 2 мкр.</t>
  </si>
  <si>
    <t>Акушерское отделение 2 мкр.</t>
  </si>
  <si>
    <t>Программа " Обеспечение жильем граждан, проживающих в жилых помещениях, непригодных для проживания"</t>
  </si>
  <si>
    <t xml:space="preserve">МОУ СОШ №2 </t>
  </si>
  <si>
    <t xml:space="preserve">МОУ СОШ №3 </t>
  </si>
  <si>
    <t xml:space="preserve">МОУ СОШ №4   </t>
  </si>
  <si>
    <t xml:space="preserve">МОУ СОШ №5  </t>
  </si>
  <si>
    <t xml:space="preserve">МОУ СОШ №6 </t>
  </si>
  <si>
    <t xml:space="preserve">МОУ СОШ №8                                    </t>
  </si>
  <si>
    <t xml:space="preserve">МДОУ №6  </t>
  </si>
  <si>
    <t xml:space="preserve">МДОУ №9  </t>
  </si>
  <si>
    <t xml:space="preserve">МДОУ №10                                   </t>
  </si>
  <si>
    <t xml:space="preserve">МДОУ №12                                  </t>
  </si>
  <si>
    <t xml:space="preserve">МДОУ №15 </t>
  </si>
  <si>
    <t xml:space="preserve">МДОУ №18                             </t>
  </si>
  <si>
    <t xml:space="preserve">МУ ДОД  " Спарта"                           </t>
  </si>
  <si>
    <t xml:space="preserve">"Дворец спорта"                                </t>
  </si>
  <si>
    <t xml:space="preserve">МУ ДОД   " Факел"                             </t>
  </si>
  <si>
    <t>Терапевтическое отделение №1 (5этаж)</t>
  </si>
  <si>
    <t xml:space="preserve">Иммунологическая и бактериологическая лаборатория </t>
  </si>
  <si>
    <t xml:space="preserve">Прочие затраты </t>
  </si>
  <si>
    <t>ПИР будущих лет</t>
  </si>
  <si>
    <t>№ п/п</t>
  </si>
  <si>
    <t>ДК "Русь"</t>
  </si>
  <si>
    <t>Физиотерапевтическое отделение 2 мкр.</t>
  </si>
  <si>
    <t>Больничный комплекс  блоки АБВГ</t>
  </si>
  <si>
    <t>Терапевтическое отделение №2</t>
  </si>
  <si>
    <t xml:space="preserve">Женская консультация </t>
  </si>
  <si>
    <t>ОРИТ</t>
  </si>
  <si>
    <t xml:space="preserve">Резерв на выкупную стоимость </t>
  </si>
  <si>
    <t xml:space="preserve">Библиотеки </t>
  </si>
  <si>
    <t>МОУ ДОД "Детская художественная школа "</t>
  </si>
  <si>
    <t>МУ   Бассейн "Аган"</t>
  </si>
  <si>
    <t>МУ ДОД " Ринг"</t>
  </si>
  <si>
    <t xml:space="preserve">Стоматологическая поликлиника 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</si>
  <si>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</si>
  <si>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</si>
  <si>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</si>
  <si>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</si>
  <si>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</si>
  <si>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</si>
  <si>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</si>
  <si>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</si>
  <si>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</si>
  <si>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</si>
  <si>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</si>
  <si>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</si>
  <si>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</si>
  <si>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</si>
  <si>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</si>
  <si>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</si>
  <si>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</si>
  <si>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</si>
  <si>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</si>
  <si>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</si>
  <si>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</si>
  <si>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</si>
  <si>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</si>
  <si>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</si>
  <si>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</si>
  <si>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</si>
  <si>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</si>
  <si>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</si>
  <si>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</si>
  <si>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</si>
  <si>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</si>
  <si>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</si>
  <si>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</si>
  <si>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</si>
  <si>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</si>
  <si>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</si>
  <si>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</si>
  <si>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</si>
  <si>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</si>
  <si>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</si>
  <si>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</si>
  <si>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</si>
  <si>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</si>
  <si>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</si>
  <si>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</si>
  <si>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</si>
  <si>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</si>
  <si>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</si>
  <si>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</si>
  <si>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</si>
  <si>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</si>
  <si>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</si>
  <si>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</si>
  <si>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1.6.</t>
  </si>
  <si>
    <t>1.6.1.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</si>
  <si>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</si>
  <si>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</si>
  <si>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</si>
  <si>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</si>
  <si>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</si>
  <si>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</si>
  <si>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</si>
  <si>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</si>
  <si>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</si>
  <si>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</si>
  <si>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</si>
  <si>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</si>
  <si>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</si>
  <si>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</si>
  <si>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</si>
  <si>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2.4.</t>
  </si>
  <si>
    <t>2.4.1.</t>
  </si>
  <si>
    <t>2.4.2.</t>
  </si>
  <si>
    <t>2.4.3.</t>
  </si>
  <si>
    <t>2.5.</t>
  </si>
  <si>
    <t>2.5.1.</t>
  </si>
  <si>
    <t>2.5.2.</t>
  </si>
  <si>
    <t>2.6.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</si>
  <si>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</si>
  <si>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</si>
  <si>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</si>
  <si>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</si>
  <si>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</si>
  <si>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</si>
  <si>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</si>
  <si>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</si>
  <si>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</si>
  <si>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</si>
  <si>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</si>
  <si>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</si>
  <si>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</si>
  <si>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</si>
  <si>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</si>
  <si>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</si>
  <si>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</si>
  <si>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2.6.18.</t>
  </si>
  <si>
    <t>2.6.19.</t>
  </si>
  <si>
    <t>2.6.20.</t>
  </si>
  <si>
    <t>2.6.21.</t>
  </si>
  <si>
    <t>2.6.22.</t>
  </si>
  <si>
    <t>2.6.23.</t>
  </si>
  <si>
    <t>2.6.24.</t>
  </si>
  <si>
    <t>2.6.25.</t>
  </si>
  <si>
    <t>2.6.26.</t>
  </si>
  <si>
    <t>2.6.27.</t>
  </si>
  <si>
    <t>2.6.28.</t>
  </si>
  <si>
    <t>2.6.29.</t>
  </si>
  <si>
    <t>2.6.30.</t>
  </si>
  <si>
    <t>2.6.31.</t>
  </si>
  <si>
    <t>2.6.32.</t>
  </si>
  <si>
    <t>2.6.33.</t>
  </si>
  <si>
    <t>2.6.34.</t>
  </si>
  <si>
    <t>2.6.35.</t>
  </si>
  <si>
    <t>2.6.36.</t>
  </si>
  <si>
    <t>2.7.</t>
  </si>
  <si>
    <t>2.7.1.</t>
  </si>
  <si>
    <t>2.7.2.</t>
  </si>
  <si>
    <t>2.7.3.</t>
  </si>
  <si>
    <t>2.7.4.</t>
  </si>
  <si>
    <t>2.7.5.</t>
  </si>
  <si>
    <t>2.7.6.</t>
  </si>
  <si>
    <t>2.8.</t>
  </si>
  <si>
    <t>2.8.1.</t>
  </si>
  <si>
    <t>2.8.2.</t>
  </si>
  <si>
    <t>1.6.2.</t>
  </si>
  <si>
    <t xml:space="preserve">Образование </t>
  </si>
  <si>
    <t xml:space="preserve"> Культура</t>
  </si>
  <si>
    <t>Здравоохранение</t>
  </si>
  <si>
    <t xml:space="preserve"> Физическая культура и спорт</t>
  </si>
  <si>
    <t>Жилой дом № 61 в 9 мкр. (панельный)</t>
  </si>
  <si>
    <t>Жилой дом №16 в 10 мкр.(кирпичный)</t>
  </si>
  <si>
    <t>Жилой дом №8 в 10 мкр. (кирпичный)</t>
  </si>
  <si>
    <t>Жилой дом № 15.1 в 10 мкр. (кирпичный)</t>
  </si>
  <si>
    <t>Жилой дом №19 в 10 мкр. (в кап. исполнении)</t>
  </si>
  <si>
    <t>Жилой дом №20 в 10 мкр. (в кап. исполнении)</t>
  </si>
  <si>
    <t>Жилой дом №21 в 10 мкр. (в кап. исполнении)</t>
  </si>
  <si>
    <t>Жилой дом №22 в 10 мкр. (в кап. исполнении)</t>
  </si>
  <si>
    <t>Жилой дом №23 в 10 мкр. (в кап. исполнении)</t>
  </si>
  <si>
    <t>Жилой дом №24 в 10 мкр. (в кап. исполнении)</t>
  </si>
  <si>
    <t>Жилой дом №25 в 10 мкр.(в кап. исполнении)</t>
  </si>
  <si>
    <t>Жилой дом №26 в 10 мкр. (в кап. исполнении)</t>
  </si>
  <si>
    <t>Жилой дом №82 в 10 мкр. (в кап. исполнении)</t>
  </si>
  <si>
    <t>Жилой дом №29 в 10 мкр. (в кап. исполнении)</t>
  </si>
  <si>
    <t>Жилой дом №28 в 10 мкр. (в кап. исполнении)</t>
  </si>
  <si>
    <t>Жилой дом №27 в 10 мкр. (в кап. исполнении)</t>
  </si>
  <si>
    <t>к решению Думы города</t>
  </si>
  <si>
    <t>Жилой дом  №55.3 в 9 мкр. (панельный)</t>
  </si>
  <si>
    <t>Жилой дом № 15 в 10 мкр. (кирпичный)</t>
  </si>
  <si>
    <t>Жилой дом № 34.1.во 2 мкр.(кирпичный)</t>
  </si>
  <si>
    <t>2.3.5.</t>
  </si>
  <si>
    <t>2.3.6.</t>
  </si>
  <si>
    <t>Лыжно-саночная трасса на 9 км. Автодороги (северо-варьеганское месторождение)</t>
  </si>
  <si>
    <t>База ОЖФ,Северо- западная коммунальная зона</t>
  </si>
  <si>
    <t>2.8.3.</t>
  </si>
  <si>
    <t>2.8.4.</t>
  </si>
  <si>
    <t>Физическая культура и спорт</t>
  </si>
  <si>
    <t>МУ ДОД " Городской дом детского творчества"</t>
  </si>
  <si>
    <r>
      <t>МОУ ДОД "Детская школа искусств"</t>
    </r>
    <r>
      <rPr>
        <sz val="10"/>
        <rFont val="Arial Cyr"/>
        <family val="0"/>
      </rPr>
      <t xml:space="preserve">                                                </t>
    </r>
  </si>
  <si>
    <t>1.3.7.</t>
  </si>
  <si>
    <t>Культурно-развлекательного  центра  МУК ДК "Нефтяник"</t>
  </si>
  <si>
    <t>1.4.13.</t>
  </si>
  <si>
    <t>Детская поликлиника 2 мкр.</t>
  </si>
  <si>
    <t>2.9.</t>
  </si>
  <si>
    <t>2.9.1.</t>
  </si>
  <si>
    <t>2.9.2.</t>
  </si>
  <si>
    <t>2.9.3.</t>
  </si>
  <si>
    <t>2.9.4.</t>
  </si>
  <si>
    <t>Реконструкция и строительство автодорог</t>
  </si>
  <si>
    <t>2.10.</t>
  </si>
  <si>
    <t>Прочие</t>
  </si>
  <si>
    <t>Программа "Развитие материально-технической базы дошкольных образовательных учреждений в ХМАО-Югре на 2007-2010годы" в т.ч.:</t>
  </si>
  <si>
    <t>2.4.4.</t>
  </si>
  <si>
    <t>Внутриквартальные сети канализации во 2,4,9,10 мкр.</t>
  </si>
  <si>
    <t>Внутриквартальные сети канализации в 1 мкр.</t>
  </si>
  <si>
    <t>Внутриквартальные сети водопровода в 1 мкр.</t>
  </si>
  <si>
    <t>2.9.5.</t>
  </si>
  <si>
    <t>2.10.1.</t>
  </si>
  <si>
    <t>2.10.2.</t>
  </si>
  <si>
    <t>2.10.3.</t>
  </si>
  <si>
    <t>2.10.4.</t>
  </si>
  <si>
    <t>2.10.5.</t>
  </si>
  <si>
    <t>2.8.5.</t>
  </si>
  <si>
    <t>2.8.6.</t>
  </si>
  <si>
    <t>2.8.7.</t>
  </si>
  <si>
    <t>Жилой дом №12.7 мкр. Южный                                  (каркасный, сендвич-панельный)</t>
  </si>
  <si>
    <t>Жилой дом №12.4 мкр. Южный                                 (каркасный, сендвич-панельный)</t>
  </si>
  <si>
    <t>Жилой дом №12.5 мкр. Южный                                   (каркасный, сендвич-панельный)</t>
  </si>
  <si>
    <t>Жилой дом №12.6 мкр. Южный                                   (каркасный, сендвич-панельный)</t>
  </si>
  <si>
    <t>Жилой дом №12.8 мкр. Южный                                          (каркасный, сендвич-панельный)</t>
  </si>
  <si>
    <t>Жилой дом №12.3 мкр. Южный                                      (каркасный, сендвич-панельный)</t>
  </si>
  <si>
    <t>Жилой дом №12.2 мкр. Южный                                            (каркасный, сендвич-панельный)</t>
  </si>
  <si>
    <t>Жилой дом №12.1 мкр. Южный                                    (каркасный, сендвич-панельный)</t>
  </si>
  <si>
    <t>Детский сад на 240 мест, 10 мкр.</t>
  </si>
  <si>
    <t>Административный  корпус МУЗ ЦГБ</t>
  </si>
  <si>
    <t xml:space="preserve">Детский  сад на 200 мест  в 9 мкр. </t>
  </si>
  <si>
    <t>Детский  сад на 240 мест, мкр.8(6).</t>
  </si>
  <si>
    <t>Детский сад на 100 мест, мкр.8(5).</t>
  </si>
  <si>
    <t>"Крытый стрелковый тир на 5 стрелковых мест"</t>
  </si>
  <si>
    <t>Фонтан</t>
  </si>
  <si>
    <t>Внутриквартальные сети  теплоснабжения в жилых поселках СУ-968,    МК - 148 и 22 мкр.</t>
  </si>
  <si>
    <t>Внутриквартальные сети  водопровода  к жилому поселку СУ-968 и 22 мкр.</t>
  </si>
  <si>
    <t>Магистральные сети  канализации  10 мкр. - 2 очередь.</t>
  </si>
  <si>
    <t>Магистральные сети  и сооружения  (КНС) канализации, 8 мкр.</t>
  </si>
  <si>
    <t>Магистральные сети водоснабжения 10мкр. - 2 очередь</t>
  </si>
  <si>
    <t>Магистральные сети  водоснабжения,8 мкр.</t>
  </si>
  <si>
    <t>Кольцевая развязка на пересечении ул.Нефтяников и ул.Возрождения</t>
  </si>
  <si>
    <t>Пересечение  ул.Нефтяников - автомобильная дорога от моста через р.Аган до поворота на Тагринское месторождение.</t>
  </si>
  <si>
    <t>2.8.8.</t>
  </si>
  <si>
    <t>2.10.6.</t>
  </si>
  <si>
    <t xml:space="preserve">Сухоройный песчаный карьер </t>
  </si>
  <si>
    <t>Отсыпка территории, 10 мкр.- 2 очередь</t>
  </si>
  <si>
    <t xml:space="preserve">Микрорайон Южный                                                   </t>
  </si>
  <si>
    <t>Микрорайон 1</t>
  </si>
  <si>
    <t xml:space="preserve">Микрорайон 2 </t>
  </si>
  <si>
    <t xml:space="preserve">Микрорайон 9 </t>
  </si>
  <si>
    <t xml:space="preserve">Микрорайон 10 </t>
  </si>
  <si>
    <t>Тепловые сети к жилым домам 1 микрорайон.</t>
  </si>
  <si>
    <t>Магистральные тепловые сети к жилым домам в 8 мкр.,10 мкр. - 2 очередь.</t>
  </si>
  <si>
    <t>Внутриквартальные сети водопровода во 2,4,9,10 мкр.</t>
  </si>
  <si>
    <t>Наружные сети электроснабжения  жилого комплекса "Ривьера"</t>
  </si>
  <si>
    <t>Наружные сети водоснабжения и канализации   жилого комплекса "Ривьера"</t>
  </si>
  <si>
    <t>Инженерные сети к 8 - квартирным жилым домам  в микрорайоне "Южный".</t>
  </si>
  <si>
    <t>"Проектирование и строительство инженерных сетей"  в т.ч.:</t>
  </si>
  <si>
    <t>Тепловые сети в 2,4,9,10 микрорайонах.</t>
  </si>
  <si>
    <t xml:space="preserve">Участок  автодороги по ул.Парковая </t>
  </si>
  <si>
    <t>Жилой дом № 19.0  в  1 мкр. (блочный)</t>
  </si>
  <si>
    <t>Жилой дом № 21.0 в 1 мкр. (блочный)</t>
  </si>
  <si>
    <t>Жилой дом №24.0 в 1 мкр.(блочный)</t>
  </si>
  <si>
    <t>Жилой дом №25.0 в 1 мкр. (блочный)</t>
  </si>
  <si>
    <t>Жилой дом №27.0 в 1 мкр.(блочный)</t>
  </si>
  <si>
    <t>в том числе :</t>
  </si>
  <si>
    <t>Всего</t>
  </si>
  <si>
    <t>2.6.38.</t>
  </si>
  <si>
    <t>Жилой дом № 55.3 в 9 мкр.</t>
  </si>
  <si>
    <t>Жилой дом № 61 в 9 мкр.</t>
  </si>
  <si>
    <t>Жилой дом №8в 9 мкр.</t>
  </si>
  <si>
    <t>Жилой дом № 15 в 10мкр.</t>
  </si>
  <si>
    <t>Жилой дом № 27 в 10 мкр.</t>
  </si>
  <si>
    <t>добавленное финансирование  2008 г.</t>
  </si>
  <si>
    <t>сумма на 2008 г.</t>
  </si>
  <si>
    <t>Субвенция на предоставление социальной поддержки по обеспечению детей-сирот и детей, оставшихся без попечения родителей, а также лиц из числа детей -сирот, оставшихся без попечения родителей, жилыми помещениями.               Жилой дом 55.3 в 9 мкр.</t>
  </si>
  <si>
    <t>Оплата   за 1 кв. 2008г.</t>
  </si>
  <si>
    <t>Кредит</t>
  </si>
  <si>
    <t xml:space="preserve">Новогоднее освещение </t>
  </si>
  <si>
    <t>Архитектурная подсветка МУ РЦД и П "Цветик- Семицветик</t>
  </si>
  <si>
    <t>2.8.9.</t>
  </si>
  <si>
    <t>2.8.10.</t>
  </si>
  <si>
    <t>2.8.11.</t>
  </si>
  <si>
    <t xml:space="preserve"> на 1 квартал  2008г.</t>
  </si>
  <si>
    <t xml:space="preserve">Сумма кассовых выплат </t>
  </si>
  <si>
    <t>Архитектурная подсветка  МУ ДОД ГДДТ</t>
  </si>
  <si>
    <t>Жилой дом №12.9 мкр. Южный                                          (каркасный, сендвич-панельный)</t>
  </si>
  <si>
    <t>Жилой дом №12.10 мкр. Южный                                          (каркасный, сендвич-панельный)</t>
  </si>
  <si>
    <t>2.3.37.</t>
  </si>
  <si>
    <t>2.6.39.</t>
  </si>
  <si>
    <t>2.6.40.</t>
  </si>
  <si>
    <t xml:space="preserve">                    Приложение</t>
  </si>
  <si>
    <t>План  бюджета  на 2008 г., тыс.руб.</t>
  </si>
  <si>
    <t>Кред. задолжен-       ность на 1 кв. 2008 г.</t>
  </si>
  <si>
    <t>Укрепление береговой зоны, территория р. Аган, для защиты зданий и сооружений, 3 микрорайон.</t>
  </si>
  <si>
    <t xml:space="preserve">                 О выполнении плана капитального строительства </t>
  </si>
  <si>
    <t xml:space="preserve">               и капиатльного ремонта за первый квартал 2008 года</t>
  </si>
  <si>
    <t xml:space="preserve">    от 30.04.2008 № 450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</si>
</sst>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  <numFmt numFmtId="168" formatCode="0.000000"/>
    <numFmt numFmtId="169" formatCode="0.0000000"/>
    <numFmt numFmtId="170" formatCode="0.00000000"/>
    <numFmt numFmtId="171" formatCode="0.00000"/>
    <numFmt numFmtId="172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4" fillId="3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2" borderId="1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2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16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tabSelected="1" zoomScale="75" zoomScaleNormal="75" workbookViewId="0" topLeftCell="A1">
      <selection activeCell="M9" sqref="M9"/>
    </sheetView>
  </sheetViews>
  <sheetFormatPr defaultColWidth="9.00390625" defaultRowHeight="12.75"/>
  <cols>
    <col min="1" max="1" width="6.75390625" style="0" customWidth="1"/>
    <col min="2" max="2" width="45.125" style="0" customWidth="1"/>
    <col min="3" max="3" width="11.75390625" style="0" customWidth="1"/>
    <col min="4" max="4" width="12.25390625" style="0" customWidth="1"/>
    <col min="5" max="5" width="13.375" style="0" customWidth="1"/>
    <col min="6" max="6" width="11.125" style="0" customWidth="1"/>
    <col min="7" max="7" width="12.125" style="0" customWidth="1"/>
    <col min="8" max="8" width="13.25390625" style="0" customWidth="1"/>
    <col min="9" max="9" width="13.75390625" style="0" customWidth="1"/>
  </cols>
  <sheetData>
    <row r="1" spans="1:9" ht="15">
      <c r="A1" s="2"/>
      <c r="B1" s="2"/>
      <c r="C1" s="2"/>
      <c r="D1" s="2"/>
      <c r="E1" s="2"/>
      <c r="G1" s="86" t="s">
        <v>313</v>
      </c>
      <c r="H1" s="86"/>
      <c r="I1" s="86"/>
    </row>
    <row r="2" spans="1:9" ht="15.75">
      <c r="A2" s="2"/>
      <c r="B2" s="2"/>
      <c r="D2" s="1"/>
      <c r="E2" s="2"/>
      <c r="G2" s="86" t="s">
        <v>202</v>
      </c>
      <c r="H2" s="86"/>
      <c r="I2" s="86"/>
    </row>
    <row r="3" spans="1:9" ht="15.75">
      <c r="A3" s="2"/>
      <c r="B3" s="2"/>
      <c r="D3" s="1"/>
      <c r="G3" s="86" t="s">
        <v>319</v>
      </c>
      <c r="H3" s="86"/>
      <c r="I3" s="86"/>
    </row>
    <row r="4" spans="1:7" ht="15.75" customHeight="1">
      <c r="A4" s="3"/>
      <c r="B4" s="85" t="s">
        <v>317</v>
      </c>
      <c r="C4" s="85"/>
      <c r="D4" s="85"/>
      <c r="E4" s="85"/>
      <c r="F4" s="85"/>
      <c r="G4" s="85"/>
    </row>
    <row r="5" spans="1:7" ht="15.75" customHeight="1">
      <c r="A5" s="3"/>
      <c r="B5" s="85"/>
      <c r="C5" s="85"/>
      <c r="D5" s="85"/>
      <c r="E5" s="85"/>
      <c r="F5" s="85"/>
      <c r="G5" s="85"/>
    </row>
    <row r="6" spans="1:7" ht="15.75">
      <c r="A6" s="3"/>
      <c r="B6" s="85" t="s">
        <v>318</v>
      </c>
      <c r="C6" s="85"/>
      <c r="D6" s="85"/>
      <c r="E6" s="85"/>
      <c r="F6" s="85"/>
      <c r="G6" s="85"/>
    </row>
    <row r="7" spans="1:5" ht="12.75">
      <c r="A7" s="4"/>
      <c r="B7" s="4"/>
      <c r="C7" s="4"/>
      <c r="D7" s="4"/>
      <c r="E7" s="4"/>
    </row>
    <row r="8" spans="1:20" ht="51" customHeight="1">
      <c r="A8" s="93" t="s">
        <v>44</v>
      </c>
      <c r="B8" s="93" t="s">
        <v>0</v>
      </c>
      <c r="C8" s="90" t="s">
        <v>314</v>
      </c>
      <c r="D8" s="90"/>
      <c r="E8" s="90"/>
      <c r="F8" s="90"/>
      <c r="G8" s="91" t="s">
        <v>298</v>
      </c>
      <c r="H8" s="92"/>
      <c r="I8" s="90" t="s">
        <v>315</v>
      </c>
      <c r="T8" s="2"/>
    </row>
    <row r="9" spans="1:9" ht="25.5" customHeight="1">
      <c r="A9" s="94"/>
      <c r="B9" s="94"/>
      <c r="C9" s="96" t="s">
        <v>288</v>
      </c>
      <c r="D9" s="87" t="s">
        <v>296</v>
      </c>
      <c r="E9" s="87" t="s">
        <v>295</v>
      </c>
      <c r="F9" s="18" t="s">
        <v>287</v>
      </c>
      <c r="G9" s="87" t="s">
        <v>306</v>
      </c>
      <c r="H9" s="87" t="s">
        <v>299</v>
      </c>
      <c r="I9" s="90"/>
    </row>
    <row r="10" spans="1:11" ht="12.75">
      <c r="A10" s="94"/>
      <c r="B10" s="94"/>
      <c r="C10" s="96"/>
      <c r="D10" s="88"/>
      <c r="E10" s="88"/>
      <c r="F10" s="87" t="s">
        <v>305</v>
      </c>
      <c r="G10" s="88"/>
      <c r="H10" s="88"/>
      <c r="I10" s="90"/>
      <c r="K10" s="25"/>
    </row>
    <row r="11" spans="1:9" ht="27" customHeight="1">
      <c r="A11" s="95"/>
      <c r="B11" s="95"/>
      <c r="C11" s="96"/>
      <c r="D11" s="89"/>
      <c r="E11" s="89"/>
      <c r="F11" s="88"/>
      <c r="G11" s="89"/>
      <c r="H11" s="88"/>
      <c r="I11" s="90"/>
    </row>
    <row r="12" spans="1:9" ht="12.75">
      <c r="A12" s="6">
        <v>1</v>
      </c>
      <c r="B12" s="6">
        <v>2</v>
      </c>
      <c r="C12" s="6">
        <v>3</v>
      </c>
      <c r="D12" s="5">
        <v>4</v>
      </c>
      <c r="E12" s="5">
        <v>5</v>
      </c>
      <c r="F12" s="28">
        <v>6</v>
      </c>
      <c r="G12" s="42">
        <v>7</v>
      </c>
      <c r="H12" s="28">
        <v>8</v>
      </c>
      <c r="I12" s="28">
        <v>9</v>
      </c>
    </row>
    <row r="13" spans="1:9" ht="21.75" customHeight="1">
      <c r="A13" s="16"/>
      <c r="B13" s="17" t="s">
        <v>1</v>
      </c>
      <c r="C13" s="33">
        <f aca="true" t="shared" si="0" ref="C13:I13">C15+C75</f>
        <v>488801</v>
      </c>
      <c r="D13" s="33">
        <f t="shared" si="0"/>
        <v>450805</v>
      </c>
      <c r="E13" s="33">
        <f t="shared" si="0"/>
        <v>37996</v>
      </c>
      <c r="F13" s="33">
        <f t="shared" si="0"/>
        <v>77142</v>
      </c>
      <c r="G13" s="43">
        <f t="shared" si="0"/>
        <v>80940.99117000001</v>
      </c>
      <c r="H13" s="43">
        <f>H15+H75</f>
        <v>34747.825000000004</v>
      </c>
      <c r="I13" s="33">
        <f t="shared" si="0"/>
        <v>73679.23055</v>
      </c>
    </row>
    <row r="14" spans="1:9" ht="15" customHeight="1">
      <c r="A14" s="10"/>
      <c r="B14" s="10"/>
      <c r="C14" s="18"/>
      <c r="D14" s="83" t="s">
        <v>8</v>
      </c>
      <c r="E14" s="84"/>
      <c r="F14" s="18"/>
      <c r="H14" s="18"/>
      <c r="I14" s="18"/>
    </row>
    <row r="15" spans="1:9" ht="30" customHeight="1">
      <c r="A15" s="19">
        <v>1</v>
      </c>
      <c r="B15" s="20" t="s">
        <v>17</v>
      </c>
      <c r="C15" s="32">
        <f aca="true" t="shared" si="1" ref="C15:H15">C16+C23+C41+C49+C63+C71</f>
        <v>5062</v>
      </c>
      <c r="D15" s="32">
        <f t="shared" si="1"/>
        <v>5062</v>
      </c>
      <c r="E15" s="32">
        <f t="shared" si="1"/>
        <v>0</v>
      </c>
      <c r="F15" s="32">
        <f t="shared" si="1"/>
        <v>2500</v>
      </c>
      <c r="G15" s="44">
        <f t="shared" si="1"/>
        <v>1243.17845</v>
      </c>
      <c r="H15" s="44">
        <f t="shared" si="1"/>
        <v>0</v>
      </c>
      <c r="I15" s="28"/>
    </row>
    <row r="16" spans="1:9" ht="51.75" customHeight="1">
      <c r="A16" s="65" t="s">
        <v>57</v>
      </c>
      <c r="B16" s="66" t="s">
        <v>13</v>
      </c>
      <c r="C16" s="65">
        <f aca="true" t="shared" si="2" ref="C16:I16">C17+C18+C19+C20+C21+C22</f>
        <v>2562</v>
      </c>
      <c r="D16" s="65">
        <f t="shared" si="2"/>
        <v>2562</v>
      </c>
      <c r="E16" s="65">
        <f t="shared" si="2"/>
        <v>0</v>
      </c>
      <c r="F16" s="65">
        <f t="shared" si="2"/>
        <v>500</v>
      </c>
      <c r="G16" s="67">
        <f t="shared" si="2"/>
        <v>0</v>
      </c>
      <c r="H16" s="67">
        <f t="shared" si="2"/>
        <v>0</v>
      </c>
      <c r="I16" s="65">
        <f t="shared" si="2"/>
        <v>0</v>
      </c>
    </row>
    <row r="17" spans="1:9" ht="12.75">
      <c r="A17" s="82" t="s">
        <v>58</v>
      </c>
      <c r="B17" s="26" t="s">
        <v>182</v>
      </c>
      <c r="C17" s="64">
        <v>1159</v>
      </c>
      <c r="D17" s="79">
        <v>1159</v>
      </c>
      <c r="E17" s="79">
        <v>0</v>
      </c>
      <c r="F17" s="79">
        <v>350</v>
      </c>
      <c r="G17" s="42">
        <v>0</v>
      </c>
      <c r="H17" s="18"/>
      <c r="I17" s="18"/>
    </row>
    <row r="18" spans="1:9" ht="12.75">
      <c r="A18" s="29" t="s">
        <v>59</v>
      </c>
      <c r="B18" s="26" t="s">
        <v>183</v>
      </c>
      <c r="C18" s="64">
        <v>0</v>
      </c>
      <c r="D18" s="79">
        <v>0</v>
      </c>
      <c r="E18" s="79"/>
      <c r="F18" s="79"/>
      <c r="G18" s="42"/>
      <c r="H18" s="18"/>
      <c r="I18" s="18"/>
    </row>
    <row r="19" spans="1:9" ht="12.75">
      <c r="A19" s="29" t="s">
        <v>60</v>
      </c>
      <c r="B19" s="26" t="s">
        <v>184</v>
      </c>
      <c r="C19" s="64">
        <v>1003</v>
      </c>
      <c r="D19" s="79">
        <v>1003</v>
      </c>
      <c r="E19" s="79">
        <v>0</v>
      </c>
      <c r="F19" s="79">
        <v>0</v>
      </c>
      <c r="G19" s="42">
        <v>0</v>
      </c>
      <c r="H19" s="18"/>
      <c r="I19" s="18"/>
    </row>
    <row r="20" spans="1:9" ht="12.75">
      <c r="A20" s="29" t="s">
        <v>61</v>
      </c>
      <c r="B20" s="26" t="s">
        <v>212</v>
      </c>
      <c r="C20" s="64">
        <v>400</v>
      </c>
      <c r="D20" s="79">
        <v>400</v>
      </c>
      <c r="E20" s="79">
        <v>0</v>
      </c>
      <c r="F20" s="79">
        <v>150</v>
      </c>
      <c r="G20" s="42">
        <v>0</v>
      </c>
      <c r="H20" s="18"/>
      <c r="I20" s="18"/>
    </row>
    <row r="21" spans="1:9" ht="12.75">
      <c r="A21" s="29" t="s">
        <v>62</v>
      </c>
      <c r="B21" s="9" t="s">
        <v>42</v>
      </c>
      <c r="C21" s="29"/>
      <c r="D21" s="6"/>
      <c r="E21" s="6"/>
      <c r="F21" s="6"/>
      <c r="G21" s="42"/>
      <c r="H21" s="18"/>
      <c r="I21" s="18"/>
    </row>
    <row r="22" spans="1:9" ht="12.75">
      <c r="A22" s="29" t="s">
        <v>63</v>
      </c>
      <c r="B22" s="9" t="s">
        <v>43</v>
      </c>
      <c r="C22" s="7"/>
      <c r="D22" s="80"/>
      <c r="E22" s="80"/>
      <c r="F22" s="80"/>
      <c r="G22" s="81"/>
      <c r="H22" s="18"/>
      <c r="I22" s="18"/>
    </row>
    <row r="23" spans="1:9" s="3" customFormat="1" ht="12.75">
      <c r="A23" s="65" t="s">
        <v>64</v>
      </c>
      <c r="B23" s="66" t="s">
        <v>182</v>
      </c>
      <c r="C23" s="70">
        <f aca="true" t="shared" si="3" ref="C23:I23">SUM(C24:C40)</f>
        <v>2500</v>
      </c>
      <c r="D23" s="70">
        <v>2500</v>
      </c>
      <c r="E23" s="70">
        <f t="shared" si="3"/>
        <v>0</v>
      </c>
      <c r="F23" s="70">
        <v>2000</v>
      </c>
      <c r="G23" s="71">
        <f t="shared" si="3"/>
        <v>1243.17845</v>
      </c>
      <c r="H23" s="71">
        <f t="shared" si="3"/>
        <v>0</v>
      </c>
      <c r="I23" s="71">
        <f t="shared" si="3"/>
        <v>0</v>
      </c>
    </row>
    <row r="24" spans="1:9" ht="12.75">
      <c r="A24" s="68" t="s">
        <v>65</v>
      </c>
      <c r="B24" s="8" t="s">
        <v>5</v>
      </c>
      <c r="C24" s="12"/>
      <c r="D24" s="12"/>
      <c r="E24" s="12"/>
      <c r="F24" s="12"/>
      <c r="G24" s="45"/>
      <c r="H24" s="18"/>
      <c r="I24" s="18"/>
    </row>
    <row r="25" spans="1:9" ht="12.75">
      <c r="A25" s="68" t="s">
        <v>66</v>
      </c>
      <c r="B25" s="8" t="s">
        <v>25</v>
      </c>
      <c r="C25" s="12"/>
      <c r="D25" s="12"/>
      <c r="E25" s="12"/>
      <c r="F25" s="12"/>
      <c r="G25" s="45"/>
      <c r="H25" s="18"/>
      <c r="I25" s="18"/>
    </row>
    <row r="26" spans="1:9" ht="12.75">
      <c r="A26" s="68" t="s">
        <v>67</v>
      </c>
      <c r="B26" s="9" t="s">
        <v>26</v>
      </c>
      <c r="C26" s="12"/>
      <c r="D26" s="12"/>
      <c r="E26" s="12"/>
      <c r="F26" s="12"/>
      <c r="G26" s="45"/>
      <c r="H26" s="18"/>
      <c r="I26" s="18"/>
    </row>
    <row r="27" spans="1:9" ht="12.75">
      <c r="A27" s="68" t="s">
        <v>68</v>
      </c>
      <c r="B27" s="9" t="s">
        <v>27</v>
      </c>
      <c r="C27" s="12"/>
      <c r="D27" s="12"/>
      <c r="E27" s="12"/>
      <c r="F27" s="12"/>
      <c r="G27" s="45"/>
      <c r="H27" s="18"/>
      <c r="I27" s="18"/>
    </row>
    <row r="28" spans="1:9" ht="12.75">
      <c r="A28" s="68" t="s">
        <v>69</v>
      </c>
      <c r="B28" s="11" t="s">
        <v>28</v>
      </c>
      <c r="C28" s="37">
        <v>1338</v>
      </c>
      <c r="D28" s="37"/>
      <c r="E28" s="37"/>
      <c r="F28" s="37"/>
      <c r="G28" s="46">
        <v>1243.17845</v>
      </c>
      <c r="H28" s="18"/>
      <c r="I28" s="18"/>
    </row>
    <row r="29" spans="1:9" ht="12.75">
      <c r="A29" s="68" t="s">
        <v>70</v>
      </c>
      <c r="B29" s="9" t="s">
        <v>29</v>
      </c>
      <c r="C29" s="37"/>
      <c r="D29" s="37"/>
      <c r="E29" s="37"/>
      <c r="F29" s="37"/>
      <c r="G29" s="47"/>
      <c r="H29" s="18"/>
      <c r="I29" s="18"/>
    </row>
    <row r="30" spans="1:9" ht="12.75">
      <c r="A30" s="68" t="s">
        <v>71</v>
      </c>
      <c r="B30" s="9" t="s">
        <v>30</v>
      </c>
      <c r="C30" s="37"/>
      <c r="D30" s="37"/>
      <c r="E30" s="37"/>
      <c r="F30" s="37"/>
      <c r="G30" s="47"/>
      <c r="H30" s="18"/>
      <c r="I30" s="18"/>
    </row>
    <row r="31" spans="1:9" ht="12.75">
      <c r="A31" s="68" t="s">
        <v>72</v>
      </c>
      <c r="B31" s="9" t="s">
        <v>6</v>
      </c>
      <c r="C31" s="37"/>
      <c r="D31" s="37"/>
      <c r="E31" s="37"/>
      <c r="F31" s="37"/>
      <c r="G31" s="47"/>
      <c r="H31" s="18"/>
      <c r="I31" s="18"/>
    </row>
    <row r="32" spans="1:9" ht="12.75">
      <c r="A32" s="68" t="s">
        <v>73</v>
      </c>
      <c r="B32" s="9" t="s">
        <v>31</v>
      </c>
      <c r="C32" s="37"/>
      <c r="D32" s="37"/>
      <c r="E32" s="37"/>
      <c r="F32" s="37"/>
      <c r="G32" s="47"/>
      <c r="H32" s="18"/>
      <c r="I32" s="18"/>
    </row>
    <row r="33" spans="1:9" ht="12.75">
      <c r="A33" s="68" t="s">
        <v>74</v>
      </c>
      <c r="B33" s="9" t="s">
        <v>32</v>
      </c>
      <c r="C33" s="37"/>
      <c r="D33" s="37"/>
      <c r="E33" s="37"/>
      <c r="F33" s="37"/>
      <c r="G33" s="47"/>
      <c r="H33" s="18"/>
      <c r="I33" s="18"/>
    </row>
    <row r="34" spans="1:9" ht="12.75">
      <c r="A34" s="68" t="s">
        <v>75</v>
      </c>
      <c r="B34" s="9" t="s">
        <v>33</v>
      </c>
      <c r="C34" s="37"/>
      <c r="D34" s="37"/>
      <c r="E34" s="37"/>
      <c r="F34" s="37"/>
      <c r="G34" s="47"/>
      <c r="H34" s="18"/>
      <c r="I34" s="18"/>
    </row>
    <row r="35" spans="1:9" ht="12.75">
      <c r="A35" s="68" t="s">
        <v>76</v>
      </c>
      <c r="B35" s="9" t="s">
        <v>34</v>
      </c>
      <c r="C35" s="37"/>
      <c r="D35" s="37"/>
      <c r="E35" s="37"/>
      <c r="F35" s="37"/>
      <c r="G35" s="47"/>
      <c r="H35" s="18"/>
      <c r="I35" s="18"/>
    </row>
    <row r="36" spans="1:9" ht="12.75">
      <c r="A36" s="68" t="s">
        <v>77</v>
      </c>
      <c r="B36" s="9" t="s">
        <v>35</v>
      </c>
      <c r="C36" s="37">
        <v>1162</v>
      </c>
      <c r="D36" s="37"/>
      <c r="E36" s="37"/>
      <c r="F36" s="37"/>
      <c r="G36" s="47"/>
      <c r="H36" s="60"/>
      <c r="I36" s="18"/>
    </row>
    <row r="37" spans="1:9" ht="12.75">
      <c r="A37" s="68" t="s">
        <v>78</v>
      </c>
      <c r="B37" s="9" t="s">
        <v>36</v>
      </c>
      <c r="C37" s="37"/>
      <c r="D37" s="37"/>
      <c r="E37" s="37"/>
      <c r="F37" s="37"/>
      <c r="G37" s="47"/>
      <c r="H37" s="18"/>
      <c r="I37" s="18"/>
    </row>
    <row r="38" spans="1:9" ht="12.75">
      <c r="A38" s="68" t="s">
        <v>79</v>
      </c>
      <c r="B38" s="9" t="s">
        <v>213</v>
      </c>
      <c r="C38" s="37"/>
      <c r="D38" s="37"/>
      <c r="E38" s="37"/>
      <c r="F38" s="37"/>
      <c r="G38" s="47"/>
      <c r="H38" s="18"/>
      <c r="I38" s="18"/>
    </row>
    <row r="39" spans="1:9" ht="12.75">
      <c r="A39" s="68" t="s">
        <v>80</v>
      </c>
      <c r="B39" s="9" t="s">
        <v>42</v>
      </c>
      <c r="C39" s="37"/>
      <c r="D39" s="37"/>
      <c r="E39" s="37"/>
      <c r="F39" s="37"/>
      <c r="G39" s="47"/>
      <c r="H39" s="18"/>
      <c r="I39" s="18"/>
    </row>
    <row r="40" spans="1:9" ht="12.75">
      <c r="A40" s="68" t="s">
        <v>81</v>
      </c>
      <c r="B40" s="9" t="s">
        <v>43</v>
      </c>
      <c r="C40" s="37"/>
      <c r="D40" s="37"/>
      <c r="E40" s="37"/>
      <c r="F40" s="37"/>
      <c r="G40" s="47"/>
      <c r="H40" s="18"/>
      <c r="I40" s="18"/>
    </row>
    <row r="41" spans="1:9" ht="12.75">
      <c r="A41" s="69" t="s">
        <v>82</v>
      </c>
      <c r="B41" s="66" t="s">
        <v>183</v>
      </c>
      <c r="C41" s="65">
        <f>SUM(C42:C48)</f>
        <v>0</v>
      </c>
      <c r="D41" s="65">
        <v>0</v>
      </c>
      <c r="E41" s="65">
        <v>0</v>
      </c>
      <c r="F41" s="65">
        <v>0</v>
      </c>
      <c r="G41" s="67">
        <v>0</v>
      </c>
      <c r="H41" s="67">
        <v>0</v>
      </c>
      <c r="I41" s="65">
        <v>0</v>
      </c>
    </row>
    <row r="42" spans="1:9" ht="12.75">
      <c r="A42" s="13" t="s">
        <v>83</v>
      </c>
      <c r="B42" s="11" t="s">
        <v>214</v>
      </c>
      <c r="C42" s="12"/>
      <c r="D42" s="12"/>
      <c r="E42" s="12"/>
      <c r="F42" s="12"/>
      <c r="G42" s="45"/>
      <c r="H42" s="18"/>
      <c r="I42" s="18"/>
    </row>
    <row r="43" spans="1:9" ht="12.75">
      <c r="A43" s="13" t="s">
        <v>84</v>
      </c>
      <c r="B43" s="11" t="s">
        <v>45</v>
      </c>
      <c r="C43" s="12"/>
      <c r="D43" s="12"/>
      <c r="E43" s="12"/>
      <c r="F43" s="12"/>
      <c r="G43" s="45"/>
      <c r="H43" s="18"/>
      <c r="I43" s="18"/>
    </row>
    <row r="44" spans="1:9" ht="12.75">
      <c r="A44" s="13" t="s">
        <v>85</v>
      </c>
      <c r="B44" s="11" t="s">
        <v>52</v>
      </c>
      <c r="C44" s="12"/>
      <c r="D44" s="12"/>
      <c r="E44" s="12"/>
      <c r="F44" s="12"/>
      <c r="G44" s="45"/>
      <c r="H44" s="18"/>
      <c r="I44" s="18"/>
    </row>
    <row r="45" spans="1:9" ht="12.75">
      <c r="A45" s="13" t="s">
        <v>86</v>
      </c>
      <c r="B45" s="11" t="s">
        <v>53</v>
      </c>
      <c r="C45" s="12"/>
      <c r="D45" s="12"/>
      <c r="E45" s="12"/>
      <c r="F45" s="12"/>
      <c r="G45" s="45"/>
      <c r="H45" s="18"/>
      <c r="I45" s="18"/>
    </row>
    <row r="46" spans="1:9" ht="25.5">
      <c r="A46" s="13" t="s">
        <v>87</v>
      </c>
      <c r="B46" s="26" t="s">
        <v>216</v>
      </c>
      <c r="C46" s="12"/>
      <c r="D46" s="12"/>
      <c r="E46" s="12"/>
      <c r="F46" s="12"/>
      <c r="G46" s="45"/>
      <c r="H46" s="18"/>
      <c r="I46" s="18"/>
    </row>
    <row r="47" spans="1:9" ht="12.75">
      <c r="A47" s="13" t="s">
        <v>88</v>
      </c>
      <c r="B47" s="9" t="s">
        <v>42</v>
      </c>
      <c r="C47" s="12"/>
      <c r="D47" s="12"/>
      <c r="E47" s="12"/>
      <c r="F47" s="12"/>
      <c r="G47" s="45"/>
      <c r="H47" s="18"/>
      <c r="I47" s="18"/>
    </row>
    <row r="48" spans="1:9" ht="12.75">
      <c r="A48" s="13" t="s">
        <v>215</v>
      </c>
      <c r="B48" s="9" t="s">
        <v>43</v>
      </c>
      <c r="C48" s="12"/>
      <c r="D48" s="12"/>
      <c r="E48" s="12"/>
      <c r="F48" s="12"/>
      <c r="G48" s="45"/>
      <c r="H48" s="18"/>
      <c r="I48" s="18"/>
    </row>
    <row r="49" spans="1:9" ht="18.75" customHeight="1">
      <c r="A49" s="69" t="s">
        <v>89</v>
      </c>
      <c r="B49" s="66" t="s">
        <v>184</v>
      </c>
      <c r="C49" s="65">
        <f>SUM(C50:C62)</f>
        <v>0</v>
      </c>
      <c r="D49" s="65">
        <v>0</v>
      </c>
      <c r="E49" s="65">
        <v>0</v>
      </c>
      <c r="F49" s="65">
        <v>0</v>
      </c>
      <c r="G49" s="67">
        <v>0</v>
      </c>
      <c r="H49" s="67">
        <v>0</v>
      </c>
      <c r="I49" s="65">
        <v>0</v>
      </c>
    </row>
    <row r="50" spans="1:9" ht="12.75">
      <c r="A50" s="14" t="s">
        <v>90</v>
      </c>
      <c r="B50" s="11" t="s">
        <v>46</v>
      </c>
      <c r="C50" s="12"/>
      <c r="D50" s="12"/>
      <c r="E50" s="12"/>
      <c r="F50" s="12"/>
      <c r="G50" s="45"/>
      <c r="H50" s="18"/>
      <c r="I50" s="18"/>
    </row>
    <row r="51" spans="1:9" ht="12.75">
      <c r="A51" s="14" t="s">
        <v>91</v>
      </c>
      <c r="B51" s="11" t="s">
        <v>20</v>
      </c>
      <c r="C51" s="12"/>
      <c r="D51" s="12"/>
      <c r="E51" s="12"/>
      <c r="F51" s="12"/>
      <c r="G51" s="45"/>
      <c r="H51" s="18"/>
      <c r="I51" s="18"/>
    </row>
    <row r="52" spans="1:9" ht="12.75">
      <c r="A52" s="14" t="s">
        <v>92</v>
      </c>
      <c r="B52" s="11" t="s">
        <v>21</v>
      </c>
      <c r="C52" s="12"/>
      <c r="D52" s="12"/>
      <c r="E52" s="12"/>
      <c r="F52" s="12"/>
      <c r="G52" s="45"/>
      <c r="H52" s="18"/>
      <c r="I52" s="18"/>
    </row>
    <row r="53" spans="1:9" ht="12.75">
      <c r="A53" s="14" t="s">
        <v>93</v>
      </c>
      <c r="B53" s="11" t="s">
        <v>40</v>
      </c>
      <c r="C53" s="12"/>
      <c r="D53" s="12"/>
      <c r="E53" s="12"/>
      <c r="F53" s="12"/>
      <c r="G53" s="45"/>
      <c r="H53" s="18"/>
      <c r="I53" s="18"/>
    </row>
    <row r="54" spans="1:9" ht="12.75">
      <c r="A54" s="14" t="s">
        <v>94</v>
      </c>
      <c r="B54" s="11" t="s">
        <v>22</v>
      </c>
      <c r="C54" s="12"/>
      <c r="D54" s="12"/>
      <c r="E54" s="12"/>
      <c r="F54" s="12"/>
      <c r="G54" s="45"/>
      <c r="H54" s="18"/>
      <c r="I54" s="18"/>
    </row>
    <row r="55" spans="1:9" ht="12.75">
      <c r="A55" s="14" t="s">
        <v>95</v>
      </c>
      <c r="B55" s="11" t="s">
        <v>23</v>
      </c>
      <c r="C55" s="12"/>
      <c r="D55" s="12"/>
      <c r="E55" s="12"/>
      <c r="F55" s="12"/>
      <c r="G55" s="45"/>
      <c r="H55" s="18"/>
      <c r="I55" s="18"/>
    </row>
    <row r="56" spans="1:9" ht="12.75">
      <c r="A56" s="14" t="s">
        <v>96</v>
      </c>
      <c r="B56" s="11" t="s">
        <v>47</v>
      </c>
      <c r="C56" s="12"/>
      <c r="D56" s="12"/>
      <c r="E56" s="12"/>
      <c r="F56" s="12"/>
      <c r="G56" s="45"/>
      <c r="H56" s="18"/>
      <c r="I56" s="18"/>
    </row>
    <row r="57" spans="1:9" ht="12.75">
      <c r="A57" s="14" t="s">
        <v>97</v>
      </c>
      <c r="B57" s="11" t="s">
        <v>48</v>
      </c>
      <c r="C57" s="12"/>
      <c r="D57" s="12"/>
      <c r="E57" s="12"/>
      <c r="F57" s="12"/>
      <c r="G57" s="45"/>
      <c r="H57" s="18"/>
      <c r="I57" s="18"/>
    </row>
    <row r="58" spans="1:9" ht="12.75">
      <c r="A58" s="14" t="s">
        <v>98</v>
      </c>
      <c r="B58" s="11" t="s">
        <v>49</v>
      </c>
      <c r="C58" s="12"/>
      <c r="D58" s="12"/>
      <c r="E58" s="12"/>
      <c r="F58" s="12"/>
      <c r="G58" s="45"/>
      <c r="H58" s="18"/>
      <c r="I58" s="18"/>
    </row>
    <row r="59" spans="1:9" ht="12.75">
      <c r="A59" s="14" t="s">
        <v>99</v>
      </c>
      <c r="B59" s="11" t="s">
        <v>50</v>
      </c>
      <c r="C59" s="12"/>
      <c r="D59" s="12"/>
      <c r="E59" s="12"/>
      <c r="F59" s="12"/>
      <c r="G59" s="45"/>
      <c r="H59" s="18"/>
      <c r="I59" s="18"/>
    </row>
    <row r="60" spans="1:9" ht="12.75">
      <c r="A60" s="14" t="s">
        <v>100</v>
      </c>
      <c r="B60" s="11" t="s">
        <v>218</v>
      </c>
      <c r="C60" s="12"/>
      <c r="D60" s="12"/>
      <c r="E60" s="12"/>
      <c r="F60" s="12"/>
      <c r="G60" s="45"/>
      <c r="H60" s="18"/>
      <c r="I60" s="18"/>
    </row>
    <row r="61" spans="1:9" ht="12.75">
      <c r="A61" s="14" t="s">
        <v>101</v>
      </c>
      <c r="B61" s="9" t="s">
        <v>42</v>
      </c>
      <c r="C61" s="12"/>
      <c r="D61" s="12"/>
      <c r="E61" s="12"/>
      <c r="F61" s="12"/>
      <c r="G61" s="45"/>
      <c r="H61" s="18"/>
      <c r="I61" s="18"/>
    </row>
    <row r="62" spans="1:9" ht="12.75">
      <c r="A62" s="14" t="s">
        <v>217</v>
      </c>
      <c r="B62" s="9" t="s">
        <v>43</v>
      </c>
      <c r="C62" s="12"/>
      <c r="D62" s="12"/>
      <c r="E62" s="12"/>
      <c r="F62" s="12"/>
      <c r="G62" s="45"/>
      <c r="H62" s="18"/>
      <c r="I62" s="18"/>
    </row>
    <row r="63" spans="1:9" ht="21" customHeight="1">
      <c r="A63" s="65" t="s">
        <v>102</v>
      </c>
      <c r="B63" s="66" t="s">
        <v>185</v>
      </c>
      <c r="C63" s="65">
        <f>SUM(C64:C70)</f>
        <v>0</v>
      </c>
      <c r="D63" s="65">
        <v>0</v>
      </c>
      <c r="E63" s="65">
        <v>0</v>
      </c>
      <c r="F63" s="65">
        <v>0</v>
      </c>
      <c r="G63" s="67">
        <v>0</v>
      </c>
      <c r="H63" s="67">
        <v>0</v>
      </c>
      <c r="I63" s="65">
        <v>0</v>
      </c>
    </row>
    <row r="64" spans="1:9" ht="12.75">
      <c r="A64" s="15" t="s">
        <v>103</v>
      </c>
      <c r="B64" s="11" t="s">
        <v>37</v>
      </c>
      <c r="C64" s="12"/>
      <c r="D64" s="12"/>
      <c r="E64" s="12"/>
      <c r="F64" s="12"/>
      <c r="G64" s="45"/>
      <c r="H64" s="18"/>
      <c r="I64" s="18"/>
    </row>
    <row r="65" spans="1:9" ht="12.75">
      <c r="A65" s="15" t="s">
        <v>104</v>
      </c>
      <c r="B65" s="11" t="s">
        <v>38</v>
      </c>
      <c r="C65" s="12"/>
      <c r="D65" s="12"/>
      <c r="E65" s="12"/>
      <c r="F65" s="12"/>
      <c r="G65" s="45"/>
      <c r="H65" s="18"/>
      <c r="I65" s="18"/>
    </row>
    <row r="66" spans="1:9" ht="12.75">
      <c r="A66" s="15" t="s">
        <v>105</v>
      </c>
      <c r="B66" s="11" t="s">
        <v>39</v>
      </c>
      <c r="C66" s="12"/>
      <c r="D66" s="12"/>
      <c r="E66" s="12"/>
      <c r="F66" s="12"/>
      <c r="G66" s="45"/>
      <c r="H66" s="18"/>
      <c r="I66" s="18"/>
    </row>
    <row r="67" spans="1:9" ht="12.75">
      <c r="A67" s="15" t="s">
        <v>106</v>
      </c>
      <c r="B67" s="11" t="s">
        <v>54</v>
      </c>
      <c r="C67" s="12"/>
      <c r="D67" s="12"/>
      <c r="E67" s="12"/>
      <c r="F67" s="12"/>
      <c r="G67" s="45"/>
      <c r="H67" s="18"/>
      <c r="I67" s="18"/>
    </row>
    <row r="68" spans="1:9" ht="12.75">
      <c r="A68" s="15" t="s">
        <v>107</v>
      </c>
      <c r="B68" s="11" t="s">
        <v>55</v>
      </c>
      <c r="C68" s="12"/>
      <c r="D68" s="12"/>
      <c r="E68" s="12"/>
      <c r="F68" s="12"/>
      <c r="G68" s="45"/>
      <c r="H68" s="18"/>
      <c r="I68" s="18"/>
    </row>
    <row r="69" spans="1:9" ht="12.75">
      <c r="A69" s="15" t="s">
        <v>108</v>
      </c>
      <c r="B69" s="9" t="s">
        <v>42</v>
      </c>
      <c r="C69" s="12"/>
      <c r="D69" s="12"/>
      <c r="E69" s="12"/>
      <c r="F69" s="12"/>
      <c r="G69" s="45"/>
      <c r="H69" s="18"/>
      <c r="I69" s="18"/>
    </row>
    <row r="70" spans="1:9" ht="12.75">
      <c r="A70" s="15" t="s">
        <v>109</v>
      </c>
      <c r="B70" s="9" t="s">
        <v>43</v>
      </c>
      <c r="C70" s="12"/>
      <c r="D70" s="12"/>
      <c r="E70" s="12"/>
      <c r="F70" s="12"/>
      <c r="G70" s="45"/>
      <c r="H70" s="18"/>
      <c r="I70" s="18"/>
    </row>
    <row r="71" spans="1:9" ht="12.75">
      <c r="A71" s="65" t="s">
        <v>110</v>
      </c>
      <c r="B71" s="72" t="s">
        <v>2</v>
      </c>
      <c r="C71" s="65">
        <f>SUM(C72:C73)</f>
        <v>0</v>
      </c>
      <c r="D71" s="65">
        <v>0</v>
      </c>
      <c r="E71" s="65">
        <v>0</v>
      </c>
      <c r="F71" s="65">
        <v>0</v>
      </c>
      <c r="G71" s="67">
        <v>0</v>
      </c>
      <c r="H71" s="67">
        <v>0</v>
      </c>
      <c r="I71" s="65">
        <v>0</v>
      </c>
    </row>
    <row r="72" spans="1:9" ht="12.75">
      <c r="A72" s="15" t="s">
        <v>111</v>
      </c>
      <c r="B72" s="9" t="s">
        <v>42</v>
      </c>
      <c r="C72" s="12"/>
      <c r="D72" s="12"/>
      <c r="E72" s="12"/>
      <c r="F72" s="12"/>
      <c r="G72" s="45"/>
      <c r="H72" s="18"/>
      <c r="I72" s="18"/>
    </row>
    <row r="73" spans="1:9" ht="12.75">
      <c r="A73" s="15" t="s">
        <v>181</v>
      </c>
      <c r="B73" s="9" t="s">
        <v>43</v>
      </c>
      <c r="C73" s="12"/>
      <c r="D73" s="12"/>
      <c r="E73" s="12"/>
      <c r="F73" s="12"/>
      <c r="G73" s="45"/>
      <c r="H73" s="18"/>
      <c r="I73" s="18"/>
    </row>
    <row r="74" spans="1:9" ht="18.75" customHeight="1">
      <c r="A74" s="15"/>
      <c r="B74" s="8"/>
      <c r="C74" s="17" t="s">
        <v>9</v>
      </c>
      <c r="F74" s="12"/>
      <c r="H74" s="18"/>
      <c r="I74" s="18"/>
    </row>
    <row r="75" spans="1:9" ht="19.5" customHeight="1">
      <c r="A75" s="19">
        <v>2</v>
      </c>
      <c r="B75" s="20" t="s">
        <v>18</v>
      </c>
      <c r="C75" s="32">
        <f aca="true" t="shared" si="4" ref="C75:H75">C76+C85+C89+C96+C101+C104+C151+C174+C186+C192</f>
        <v>483739</v>
      </c>
      <c r="D75" s="32">
        <f t="shared" si="4"/>
        <v>445743</v>
      </c>
      <c r="E75" s="32">
        <f t="shared" si="4"/>
        <v>37996</v>
      </c>
      <c r="F75" s="32">
        <f t="shared" si="4"/>
        <v>74642</v>
      </c>
      <c r="G75" s="44">
        <f t="shared" si="4"/>
        <v>79697.81272</v>
      </c>
      <c r="H75" s="44">
        <f t="shared" si="4"/>
        <v>34747.825000000004</v>
      </c>
      <c r="I75" s="32">
        <f>I76+I85+I89+I96+I101+I104+I151+I174+I186+I192</f>
        <v>73679.23055</v>
      </c>
    </row>
    <row r="76" spans="1:9" ht="16.5" customHeight="1">
      <c r="A76" s="65" t="s">
        <v>112</v>
      </c>
      <c r="B76" s="66" t="s">
        <v>182</v>
      </c>
      <c r="C76" s="70">
        <f aca="true" t="shared" si="5" ref="C76:I76">SUM(C77:C79)</f>
        <v>217021</v>
      </c>
      <c r="D76" s="70">
        <f t="shared" si="5"/>
        <v>217021</v>
      </c>
      <c r="E76" s="70">
        <f t="shared" si="5"/>
        <v>0</v>
      </c>
      <c r="F76" s="70">
        <f t="shared" si="5"/>
        <v>23300</v>
      </c>
      <c r="G76" s="71">
        <f t="shared" si="5"/>
        <v>0</v>
      </c>
      <c r="H76" s="71">
        <f t="shared" si="5"/>
        <v>0</v>
      </c>
      <c r="I76" s="70">
        <f t="shared" si="5"/>
        <v>0</v>
      </c>
    </row>
    <row r="77" spans="1:9" ht="12.75">
      <c r="A77" s="15" t="s">
        <v>113</v>
      </c>
      <c r="B77" s="9" t="s">
        <v>251</v>
      </c>
      <c r="C77" s="37">
        <v>45000</v>
      </c>
      <c r="D77" s="37">
        <v>45000</v>
      </c>
      <c r="E77" s="37">
        <v>0</v>
      </c>
      <c r="F77" s="37">
        <v>9750</v>
      </c>
      <c r="G77" s="47"/>
      <c r="H77" s="18"/>
      <c r="I77" s="18"/>
    </row>
    <row r="78" spans="1:9" ht="25.5">
      <c r="A78" s="15" t="s">
        <v>114</v>
      </c>
      <c r="B78" s="9" t="s">
        <v>15</v>
      </c>
      <c r="C78" s="37">
        <v>45000</v>
      </c>
      <c r="D78" s="37">
        <v>45000</v>
      </c>
      <c r="E78" s="37">
        <v>0</v>
      </c>
      <c r="F78" s="37">
        <v>9750</v>
      </c>
      <c r="G78" s="47">
        <v>0</v>
      </c>
      <c r="H78" s="18"/>
      <c r="I78" s="61"/>
    </row>
    <row r="79" spans="1:9" ht="38.25">
      <c r="A79" s="15" t="s">
        <v>115</v>
      </c>
      <c r="B79" s="9" t="s">
        <v>227</v>
      </c>
      <c r="C79" s="15">
        <f>C80+C81+C82</f>
        <v>127021</v>
      </c>
      <c r="D79" s="15">
        <f>D80+D81+D82</f>
        <v>127021</v>
      </c>
      <c r="E79" s="15">
        <f>E80+E81+E82</f>
        <v>0</v>
      </c>
      <c r="F79" s="15">
        <f>F80+F81+F82</f>
        <v>3800</v>
      </c>
      <c r="G79" s="47">
        <f>G80+G81+G82</f>
        <v>0</v>
      </c>
      <c r="H79" s="18"/>
      <c r="I79" s="18"/>
    </row>
    <row r="80" spans="1:9" ht="12.75">
      <c r="A80" s="15"/>
      <c r="B80" s="9" t="s">
        <v>249</v>
      </c>
      <c r="C80" s="37">
        <v>51874</v>
      </c>
      <c r="D80" s="37">
        <v>51874</v>
      </c>
      <c r="E80" s="37">
        <v>0</v>
      </c>
      <c r="F80" s="37">
        <v>0</v>
      </c>
      <c r="G80" s="47">
        <v>0</v>
      </c>
      <c r="H80" s="18"/>
      <c r="I80" s="18"/>
    </row>
    <row r="81" spans="1:9" ht="12.75">
      <c r="A81" s="15"/>
      <c r="B81" s="9" t="s">
        <v>252</v>
      </c>
      <c r="C81" s="37">
        <v>52126</v>
      </c>
      <c r="D81" s="37">
        <v>52126</v>
      </c>
      <c r="E81" s="37">
        <v>0</v>
      </c>
      <c r="F81" s="37">
        <v>3800</v>
      </c>
      <c r="G81" s="47">
        <v>0</v>
      </c>
      <c r="H81" s="18"/>
      <c r="I81" s="18"/>
    </row>
    <row r="82" spans="1:9" ht="12.75">
      <c r="A82" s="15"/>
      <c r="B82" s="9" t="s">
        <v>253</v>
      </c>
      <c r="C82" s="37">
        <v>23021</v>
      </c>
      <c r="D82" s="37">
        <v>23021</v>
      </c>
      <c r="E82" s="37">
        <v>0</v>
      </c>
      <c r="F82" s="37">
        <v>0</v>
      </c>
      <c r="G82" s="47">
        <v>0</v>
      </c>
      <c r="H82" s="18"/>
      <c r="I82" s="18"/>
    </row>
    <row r="83" spans="1:9" ht="12.75">
      <c r="A83" s="15" t="s">
        <v>116</v>
      </c>
      <c r="B83" s="9" t="s">
        <v>42</v>
      </c>
      <c r="C83" s="37"/>
      <c r="D83" s="37"/>
      <c r="E83" s="37"/>
      <c r="F83" s="37"/>
      <c r="G83" s="47"/>
      <c r="H83" s="18"/>
      <c r="I83" s="18"/>
    </row>
    <row r="84" spans="1:9" ht="12.75">
      <c r="A84" s="15" t="s">
        <v>117</v>
      </c>
      <c r="B84" s="9" t="s">
        <v>43</v>
      </c>
      <c r="C84" s="37"/>
      <c r="D84" s="37"/>
      <c r="E84" s="37"/>
      <c r="F84" s="37"/>
      <c r="G84" s="47"/>
      <c r="H84" s="18"/>
      <c r="I84" s="18"/>
    </row>
    <row r="85" spans="1:9" ht="18" customHeight="1">
      <c r="A85" s="65" t="s">
        <v>118</v>
      </c>
      <c r="B85" s="66" t="s">
        <v>183</v>
      </c>
      <c r="C85" s="65">
        <f aca="true" t="shared" si="6" ref="C85:I85">SUM(C86:C88)</f>
        <v>27970</v>
      </c>
      <c r="D85" s="65">
        <f t="shared" si="6"/>
        <v>27970</v>
      </c>
      <c r="E85" s="65">
        <f t="shared" si="6"/>
        <v>0</v>
      </c>
      <c r="F85" s="65">
        <f t="shared" si="6"/>
        <v>7970</v>
      </c>
      <c r="G85" s="73">
        <f t="shared" si="6"/>
        <v>21223.32876</v>
      </c>
      <c r="H85" s="73">
        <f t="shared" si="6"/>
        <v>0</v>
      </c>
      <c r="I85" s="74">
        <f t="shared" si="6"/>
        <v>1191.47876</v>
      </c>
    </row>
    <row r="86" spans="1:9" ht="25.5">
      <c r="A86" s="14" t="s">
        <v>119</v>
      </c>
      <c r="B86" s="9" t="s">
        <v>10</v>
      </c>
      <c r="C86" s="37">
        <v>27970</v>
      </c>
      <c r="D86" s="37">
        <v>27970</v>
      </c>
      <c r="E86" s="37">
        <v>0</v>
      </c>
      <c r="F86" s="37">
        <v>7970</v>
      </c>
      <c r="G86" s="46">
        <v>21223.32876</v>
      </c>
      <c r="H86" s="18"/>
      <c r="I86" s="61">
        <v>1191.47876</v>
      </c>
    </row>
    <row r="87" spans="1:9" ht="12.75">
      <c r="A87" s="14" t="s">
        <v>120</v>
      </c>
      <c r="B87" s="9" t="s">
        <v>42</v>
      </c>
      <c r="C87" s="12"/>
      <c r="D87" s="12"/>
      <c r="E87" s="12"/>
      <c r="F87" s="12"/>
      <c r="G87" s="45"/>
      <c r="H87" s="18"/>
      <c r="I87" s="18"/>
    </row>
    <row r="88" spans="1:9" ht="12.75">
      <c r="A88" s="14" t="s">
        <v>121</v>
      </c>
      <c r="B88" s="9" t="s">
        <v>43</v>
      </c>
      <c r="C88" s="12"/>
      <c r="D88" s="12"/>
      <c r="E88" s="12"/>
      <c r="F88" s="12"/>
      <c r="G88" s="45"/>
      <c r="H88" s="18"/>
      <c r="I88" s="18"/>
    </row>
    <row r="89" spans="1:9" ht="18.75" customHeight="1">
      <c r="A89" s="65" t="s">
        <v>122</v>
      </c>
      <c r="B89" s="66" t="s">
        <v>184</v>
      </c>
      <c r="C89" s="65">
        <f>SUM(C90:C95)</f>
        <v>25925</v>
      </c>
      <c r="D89" s="65">
        <f>SUM(D90:D95)</f>
        <v>25925</v>
      </c>
      <c r="E89" s="65"/>
      <c r="F89" s="70">
        <f>F90</f>
        <v>15900</v>
      </c>
      <c r="G89" s="73">
        <f>SUM(G90:G95)</f>
        <v>1283.35655</v>
      </c>
      <c r="H89" s="73">
        <f>SUM(H90:H95)</f>
        <v>0</v>
      </c>
      <c r="I89" s="74">
        <f>SUM(I90:I95)</f>
        <v>0</v>
      </c>
    </row>
    <row r="90" spans="1:9" ht="12.75">
      <c r="A90" s="15" t="s">
        <v>123</v>
      </c>
      <c r="B90" s="8" t="s">
        <v>19</v>
      </c>
      <c r="C90" s="37">
        <v>25925</v>
      </c>
      <c r="D90" s="37">
        <v>25925</v>
      </c>
      <c r="E90" s="37">
        <v>0</v>
      </c>
      <c r="F90" s="37">
        <v>15900</v>
      </c>
      <c r="G90" s="46">
        <v>1283.35655</v>
      </c>
      <c r="H90" s="18"/>
      <c r="I90" s="18"/>
    </row>
    <row r="91" spans="1:9" ht="25.5">
      <c r="A91" s="15" t="s">
        <v>124</v>
      </c>
      <c r="B91" s="9" t="s">
        <v>41</v>
      </c>
      <c r="C91" s="12"/>
      <c r="D91" s="12"/>
      <c r="E91" s="12"/>
      <c r="F91" s="12"/>
      <c r="G91" s="45"/>
      <c r="H91" s="18"/>
      <c r="I91" s="18"/>
    </row>
    <row r="92" spans="1:9" ht="12.75">
      <c r="A92" s="15" t="s">
        <v>125</v>
      </c>
      <c r="B92" s="26" t="s">
        <v>250</v>
      </c>
      <c r="C92" s="12"/>
      <c r="D92" s="12"/>
      <c r="E92" s="12"/>
      <c r="F92" s="12"/>
      <c r="G92" s="45"/>
      <c r="H92" s="18"/>
      <c r="I92" s="18"/>
    </row>
    <row r="93" spans="1:9" ht="12.75">
      <c r="A93" s="15" t="s">
        <v>126</v>
      </c>
      <c r="B93" s="9" t="s">
        <v>56</v>
      </c>
      <c r="C93" s="12"/>
      <c r="D93" s="12"/>
      <c r="E93" s="12"/>
      <c r="F93" s="12"/>
      <c r="G93" s="45"/>
      <c r="H93" s="18"/>
      <c r="I93" s="18"/>
    </row>
    <row r="94" spans="1:9" ht="12.75">
      <c r="A94" s="15" t="s">
        <v>206</v>
      </c>
      <c r="B94" s="9" t="s">
        <v>42</v>
      </c>
      <c r="C94" s="12"/>
      <c r="D94" s="12"/>
      <c r="E94" s="12"/>
      <c r="F94" s="12"/>
      <c r="G94" s="45"/>
      <c r="H94" s="18"/>
      <c r="I94" s="18"/>
    </row>
    <row r="95" spans="1:9" ht="12.75">
      <c r="A95" s="15" t="s">
        <v>207</v>
      </c>
      <c r="B95" s="9" t="s">
        <v>43</v>
      </c>
      <c r="C95" s="12"/>
      <c r="D95" s="12"/>
      <c r="E95" s="12"/>
      <c r="F95" s="12"/>
      <c r="G95" s="45"/>
      <c r="H95" s="18"/>
      <c r="I95" s="18"/>
    </row>
    <row r="96" spans="1:9" s="3" customFormat="1" ht="18" customHeight="1">
      <c r="A96" s="65" t="s">
        <v>127</v>
      </c>
      <c r="B96" s="66" t="s">
        <v>185</v>
      </c>
      <c r="C96" s="70">
        <f aca="true" t="shared" si="7" ref="C96:I96">SUM(C97:C100)</f>
        <v>44193</v>
      </c>
      <c r="D96" s="70">
        <f t="shared" si="7"/>
        <v>44193</v>
      </c>
      <c r="E96" s="70">
        <f t="shared" si="7"/>
        <v>0</v>
      </c>
      <c r="F96" s="70">
        <f t="shared" si="7"/>
        <v>9600</v>
      </c>
      <c r="G96" s="71">
        <f t="shared" si="7"/>
        <v>9383.9795</v>
      </c>
      <c r="H96" s="70">
        <f t="shared" si="7"/>
        <v>0</v>
      </c>
      <c r="I96" s="70">
        <f t="shared" si="7"/>
        <v>0</v>
      </c>
    </row>
    <row r="97" spans="1:9" ht="25.5">
      <c r="A97" s="15" t="s">
        <v>128</v>
      </c>
      <c r="B97" s="26" t="s">
        <v>16</v>
      </c>
      <c r="C97" s="37">
        <v>44193</v>
      </c>
      <c r="D97" s="37">
        <v>44193</v>
      </c>
      <c r="E97" s="37">
        <v>0</v>
      </c>
      <c r="F97" s="37">
        <v>9600</v>
      </c>
      <c r="G97" s="46">
        <v>9383.9795</v>
      </c>
      <c r="H97" s="18"/>
      <c r="I97" s="18"/>
    </row>
    <row r="98" spans="1:9" ht="12.75">
      <c r="A98" s="15" t="s">
        <v>129</v>
      </c>
      <c r="B98" s="26" t="s">
        <v>254</v>
      </c>
      <c r="C98" s="12"/>
      <c r="D98" s="12"/>
      <c r="E98" s="12"/>
      <c r="F98" s="12"/>
      <c r="G98" s="45"/>
      <c r="H98" s="18"/>
      <c r="I98" s="18"/>
    </row>
    <row r="99" spans="1:9" ht="12.75">
      <c r="A99" s="15" t="s">
        <v>130</v>
      </c>
      <c r="B99" s="9" t="s">
        <v>42</v>
      </c>
      <c r="C99" s="12"/>
      <c r="D99" s="12"/>
      <c r="E99" s="12"/>
      <c r="F99" s="12"/>
      <c r="G99" s="45"/>
      <c r="H99" s="18"/>
      <c r="I99" s="18"/>
    </row>
    <row r="100" spans="1:9" ht="12.75">
      <c r="A100" s="15" t="s">
        <v>228</v>
      </c>
      <c r="B100" s="9" t="s">
        <v>43</v>
      </c>
      <c r="C100" s="12"/>
      <c r="D100" s="12"/>
      <c r="E100" s="12"/>
      <c r="F100" s="12"/>
      <c r="G100" s="45"/>
      <c r="H100" s="18"/>
      <c r="I100" s="18"/>
    </row>
    <row r="101" spans="1:9" ht="12" customHeight="1">
      <c r="A101" s="65" t="s">
        <v>131</v>
      </c>
      <c r="B101" s="72" t="s">
        <v>2</v>
      </c>
      <c r="C101" s="70">
        <f>SUM(C99:C103)</f>
        <v>0</v>
      </c>
      <c r="D101" s="70">
        <v>0</v>
      </c>
      <c r="E101" s="75"/>
      <c r="F101" s="75"/>
      <c r="G101" s="48"/>
      <c r="H101" s="48"/>
      <c r="I101" s="34"/>
    </row>
    <row r="102" spans="1:9" ht="12.75">
      <c r="A102" s="15" t="s">
        <v>132</v>
      </c>
      <c r="B102" s="9" t="s">
        <v>42</v>
      </c>
      <c r="C102" s="12"/>
      <c r="D102" s="12"/>
      <c r="E102" s="12"/>
      <c r="F102" s="12"/>
      <c r="G102" s="45"/>
      <c r="H102" s="18"/>
      <c r="I102" s="18"/>
    </row>
    <row r="103" spans="1:9" ht="12.75">
      <c r="A103" s="15" t="s">
        <v>133</v>
      </c>
      <c r="B103" s="9" t="s">
        <v>43</v>
      </c>
      <c r="C103" s="12"/>
      <c r="D103" s="12"/>
      <c r="E103" s="12"/>
      <c r="F103" s="12"/>
      <c r="G103" s="45"/>
      <c r="H103" s="18"/>
      <c r="I103" s="18"/>
    </row>
    <row r="104" spans="1:9" ht="13.5" customHeight="1">
      <c r="A104" s="65" t="s">
        <v>134</v>
      </c>
      <c r="B104" s="72" t="s">
        <v>3</v>
      </c>
      <c r="C104" s="70">
        <f>D104+E104</f>
        <v>58473</v>
      </c>
      <c r="D104" s="70">
        <f>D139+D143</f>
        <v>52612</v>
      </c>
      <c r="E104" s="70">
        <f>E147</f>
        <v>5861</v>
      </c>
      <c r="F104" s="70">
        <f>F139+F143+F147</f>
        <v>4524</v>
      </c>
      <c r="G104" s="71">
        <f>G139+G143+G147</f>
        <v>19420.525999999998</v>
      </c>
      <c r="H104" s="71">
        <f>H105+H106+H107+H108+H109+H117</f>
        <v>34747.825000000004</v>
      </c>
      <c r="I104" s="70">
        <f>I105+I106+I107+I108+I109+I117+I110+I113+I114</f>
        <v>72487.75179</v>
      </c>
    </row>
    <row r="105" spans="1:9" ht="19.5" customHeight="1">
      <c r="A105" s="15" t="s">
        <v>135</v>
      </c>
      <c r="B105" s="10" t="s">
        <v>186</v>
      </c>
      <c r="C105" s="37"/>
      <c r="D105" s="37"/>
      <c r="E105" s="37"/>
      <c r="F105" s="37"/>
      <c r="G105" s="47"/>
      <c r="H105" s="28">
        <v>10000</v>
      </c>
      <c r="I105" s="61">
        <f>28088.99802</f>
        <v>28088.99802</v>
      </c>
    </row>
    <row r="106" spans="1:9" ht="16.5" customHeight="1">
      <c r="A106" s="15" t="s">
        <v>136</v>
      </c>
      <c r="B106" s="10" t="s">
        <v>203</v>
      </c>
      <c r="C106" s="37"/>
      <c r="D106" s="37"/>
      <c r="E106" s="37"/>
      <c r="F106" s="37"/>
      <c r="G106" s="47"/>
      <c r="H106" s="28">
        <v>10000</v>
      </c>
      <c r="I106" s="61">
        <v>29001.3017</v>
      </c>
    </row>
    <row r="107" spans="1:13" ht="25.5">
      <c r="A107" s="15" t="s">
        <v>137</v>
      </c>
      <c r="B107" s="9" t="s">
        <v>248</v>
      </c>
      <c r="C107" s="12"/>
      <c r="D107" s="12"/>
      <c r="E107" s="12"/>
      <c r="F107" s="12"/>
      <c r="G107" s="45"/>
      <c r="H107" s="60">
        <f>3249.275</f>
        <v>3249.275</v>
      </c>
      <c r="I107" s="61">
        <v>878.25754</v>
      </c>
      <c r="M107" s="62"/>
    </row>
    <row r="108" spans="1:9" ht="25.5">
      <c r="A108" s="15" t="s">
        <v>138</v>
      </c>
      <c r="B108" s="9" t="s">
        <v>247</v>
      </c>
      <c r="C108" s="12"/>
      <c r="D108" s="12"/>
      <c r="E108" s="12"/>
      <c r="F108" s="12"/>
      <c r="G108" s="45"/>
      <c r="H108" s="60">
        <f>3249.275</f>
        <v>3249.275</v>
      </c>
      <c r="I108" s="61">
        <v>878.25754</v>
      </c>
    </row>
    <row r="109" spans="1:9" ht="25.5">
      <c r="A109" s="15" t="s">
        <v>139</v>
      </c>
      <c r="B109" s="9" t="s">
        <v>246</v>
      </c>
      <c r="C109" s="12"/>
      <c r="D109" s="12"/>
      <c r="E109" s="12"/>
      <c r="F109" s="12"/>
      <c r="G109" s="45"/>
      <c r="H109" s="60">
        <f>3249.275</f>
        <v>3249.275</v>
      </c>
      <c r="I109" s="61">
        <v>878.25754</v>
      </c>
    </row>
    <row r="110" spans="1:9" ht="25.5">
      <c r="A110" s="15" t="s">
        <v>140</v>
      </c>
      <c r="B110" s="9" t="s">
        <v>242</v>
      </c>
      <c r="C110" s="12"/>
      <c r="D110" s="12"/>
      <c r="E110" s="12"/>
      <c r="F110" s="12"/>
      <c r="G110" s="45"/>
      <c r="H110" s="60"/>
      <c r="I110" s="61">
        <v>4038.57975</v>
      </c>
    </row>
    <row r="111" spans="1:9" ht="25.5">
      <c r="A111" s="15" t="s">
        <v>141</v>
      </c>
      <c r="B111" s="9" t="s">
        <v>243</v>
      </c>
      <c r="C111" s="12"/>
      <c r="D111" s="12"/>
      <c r="E111" s="12"/>
      <c r="F111" s="12"/>
      <c r="G111" s="45"/>
      <c r="H111" s="18"/>
      <c r="I111" s="18"/>
    </row>
    <row r="112" spans="1:9" ht="25.5">
      <c r="A112" s="15" t="s">
        <v>142</v>
      </c>
      <c r="B112" s="9" t="s">
        <v>244</v>
      </c>
      <c r="C112" s="12"/>
      <c r="D112" s="12"/>
      <c r="E112" s="12"/>
      <c r="F112" s="12"/>
      <c r="G112" s="45"/>
      <c r="H112" s="18"/>
      <c r="I112" s="18"/>
    </row>
    <row r="113" spans="1:9" ht="25.5">
      <c r="A113" s="15" t="s">
        <v>143</v>
      </c>
      <c r="B113" s="9" t="s">
        <v>241</v>
      </c>
      <c r="C113" s="12"/>
      <c r="D113" s="12"/>
      <c r="E113" s="12"/>
      <c r="F113" s="12"/>
      <c r="G113" s="45"/>
      <c r="H113" s="60"/>
      <c r="I113" s="61">
        <v>2068.48449</v>
      </c>
    </row>
    <row r="114" spans="1:9" ht="25.5">
      <c r="A114" s="15" t="s">
        <v>144</v>
      </c>
      <c r="B114" s="9" t="s">
        <v>245</v>
      </c>
      <c r="C114" s="12"/>
      <c r="D114" s="12"/>
      <c r="E114" s="12"/>
      <c r="F114" s="12"/>
      <c r="G114" s="45"/>
      <c r="H114" s="60"/>
      <c r="I114" s="61">
        <f>2130.74719</f>
        <v>2130.74719</v>
      </c>
    </row>
    <row r="115" spans="1:9" ht="25.5">
      <c r="A115" s="15" t="s">
        <v>145</v>
      </c>
      <c r="B115" s="9" t="s">
        <v>308</v>
      </c>
      <c r="C115" s="12"/>
      <c r="D115" s="12"/>
      <c r="E115" s="12"/>
      <c r="F115" s="12"/>
      <c r="G115" s="45"/>
      <c r="H115" s="60"/>
      <c r="I115" s="61"/>
    </row>
    <row r="116" spans="1:9" ht="25.5">
      <c r="A116" s="15" t="s">
        <v>146</v>
      </c>
      <c r="B116" s="9" t="s">
        <v>309</v>
      </c>
      <c r="C116" s="12"/>
      <c r="D116" s="12"/>
      <c r="E116" s="12"/>
      <c r="F116" s="12"/>
      <c r="G116" s="45"/>
      <c r="H116" s="60"/>
      <c r="I116" s="61"/>
    </row>
    <row r="117" spans="1:9" ht="12.75">
      <c r="A117" s="15" t="s">
        <v>147</v>
      </c>
      <c r="B117" s="10" t="s">
        <v>187</v>
      </c>
      <c r="C117" s="12"/>
      <c r="D117" s="12"/>
      <c r="E117" s="12"/>
      <c r="F117" s="12"/>
      <c r="G117" s="45"/>
      <c r="H117" s="28">
        <v>5000</v>
      </c>
      <c r="I117" s="61">
        <v>4524.86802</v>
      </c>
    </row>
    <row r="118" spans="1:9" ht="12.75">
      <c r="A118" s="15" t="s">
        <v>148</v>
      </c>
      <c r="B118" s="10" t="s">
        <v>188</v>
      </c>
      <c r="C118" s="12"/>
      <c r="D118" s="12"/>
      <c r="E118" s="12"/>
      <c r="F118" s="12"/>
      <c r="G118" s="45"/>
      <c r="H118" s="18"/>
      <c r="I118" s="18"/>
    </row>
    <row r="119" spans="1:9" ht="12.75">
      <c r="A119" s="15" t="s">
        <v>149</v>
      </c>
      <c r="B119" s="10" t="s">
        <v>189</v>
      </c>
      <c r="C119" s="12"/>
      <c r="D119" s="12"/>
      <c r="E119" s="12"/>
      <c r="F119" s="12"/>
      <c r="G119" s="45"/>
      <c r="H119" s="18"/>
      <c r="I119" s="18"/>
    </row>
    <row r="120" spans="1:9" ht="12.75">
      <c r="A120" s="15" t="s">
        <v>150</v>
      </c>
      <c r="B120" s="10" t="s">
        <v>204</v>
      </c>
      <c r="C120" s="12"/>
      <c r="D120" s="12"/>
      <c r="E120" s="12"/>
      <c r="F120" s="12"/>
      <c r="G120" s="45"/>
      <c r="H120" s="18"/>
      <c r="I120" s="18"/>
    </row>
    <row r="121" spans="1:9" ht="12.75">
      <c r="A121" s="15" t="s">
        <v>151</v>
      </c>
      <c r="B121" s="10" t="s">
        <v>205</v>
      </c>
      <c r="C121" s="12"/>
      <c r="D121" s="12"/>
      <c r="E121" s="12"/>
      <c r="F121" s="12"/>
      <c r="G121" s="45"/>
      <c r="H121" s="18"/>
      <c r="I121" s="18"/>
    </row>
    <row r="122" spans="1:9" ht="12.75">
      <c r="A122" s="15" t="s">
        <v>152</v>
      </c>
      <c r="B122" s="9" t="s">
        <v>282</v>
      </c>
      <c r="C122" s="12"/>
      <c r="D122" s="12"/>
      <c r="E122" s="12"/>
      <c r="F122" s="12"/>
      <c r="G122" s="45"/>
      <c r="H122" s="18"/>
      <c r="I122" s="18"/>
    </row>
    <row r="123" spans="1:9" ht="12.75">
      <c r="A123" s="15" t="s">
        <v>153</v>
      </c>
      <c r="B123" s="9" t="s">
        <v>283</v>
      </c>
      <c r="C123" s="12"/>
      <c r="D123" s="12"/>
      <c r="E123" s="12"/>
      <c r="F123" s="12"/>
      <c r="G123" s="45"/>
      <c r="H123" s="18"/>
      <c r="I123" s="18"/>
    </row>
    <row r="124" spans="1:9" ht="12.75">
      <c r="A124" s="15" t="s">
        <v>154</v>
      </c>
      <c r="B124" s="9" t="s">
        <v>284</v>
      </c>
      <c r="C124" s="12"/>
      <c r="D124" s="12"/>
      <c r="E124" s="12"/>
      <c r="F124" s="12"/>
      <c r="G124" s="45"/>
      <c r="H124" s="18"/>
      <c r="I124" s="18"/>
    </row>
    <row r="125" spans="1:9" ht="12.75">
      <c r="A125" s="15" t="s">
        <v>155</v>
      </c>
      <c r="B125" s="9" t="s">
        <v>285</v>
      </c>
      <c r="C125" s="12"/>
      <c r="D125" s="12"/>
      <c r="E125" s="12"/>
      <c r="F125" s="12"/>
      <c r="G125" s="45"/>
      <c r="H125" s="18"/>
      <c r="I125" s="18"/>
    </row>
    <row r="126" spans="1:9" ht="12.75">
      <c r="A126" s="15" t="s">
        <v>156</v>
      </c>
      <c r="B126" s="9" t="s">
        <v>286</v>
      </c>
      <c r="C126" s="12"/>
      <c r="D126" s="12"/>
      <c r="E126" s="12"/>
      <c r="F126" s="12"/>
      <c r="G126" s="45"/>
      <c r="H126" s="18"/>
      <c r="I126" s="18"/>
    </row>
    <row r="127" spans="1:9" ht="12.75">
      <c r="A127" s="15" t="s">
        <v>157</v>
      </c>
      <c r="B127" s="10" t="s">
        <v>190</v>
      </c>
      <c r="C127" s="12"/>
      <c r="D127" s="12"/>
      <c r="E127" s="12"/>
      <c r="F127" s="12"/>
      <c r="G127" s="45"/>
      <c r="H127" s="18"/>
      <c r="I127" s="18"/>
    </row>
    <row r="128" spans="1:9" ht="12.75">
      <c r="A128" s="15" t="s">
        <v>158</v>
      </c>
      <c r="B128" s="10" t="s">
        <v>191</v>
      </c>
      <c r="C128" s="12"/>
      <c r="D128" s="12"/>
      <c r="E128" s="12"/>
      <c r="F128" s="12"/>
      <c r="G128" s="45"/>
      <c r="H128" s="18"/>
      <c r="I128" s="18"/>
    </row>
    <row r="129" spans="1:9" ht="12.75">
      <c r="A129" s="15" t="s">
        <v>159</v>
      </c>
      <c r="B129" s="10" t="s">
        <v>192</v>
      </c>
      <c r="C129" s="12"/>
      <c r="D129" s="12"/>
      <c r="E129" s="12"/>
      <c r="F129" s="12"/>
      <c r="G129" s="45"/>
      <c r="H129" s="18"/>
      <c r="I129" s="18"/>
    </row>
    <row r="130" spans="1:9" ht="12.75">
      <c r="A130" s="15" t="s">
        <v>160</v>
      </c>
      <c r="B130" s="10" t="s">
        <v>193</v>
      </c>
      <c r="C130" s="12"/>
      <c r="D130" s="12"/>
      <c r="E130" s="12"/>
      <c r="F130" s="12"/>
      <c r="G130" s="45"/>
      <c r="H130" s="18"/>
      <c r="I130" s="18"/>
    </row>
    <row r="131" spans="1:9" ht="12.75">
      <c r="A131" s="15" t="s">
        <v>161</v>
      </c>
      <c r="B131" s="10" t="s">
        <v>194</v>
      </c>
      <c r="C131" s="12"/>
      <c r="D131" s="12"/>
      <c r="E131" s="12"/>
      <c r="F131" s="12"/>
      <c r="G131" s="45"/>
      <c r="H131" s="18"/>
      <c r="I131" s="18"/>
    </row>
    <row r="132" spans="1:9" ht="12.75">
      <c r="A132" s="15" t="s">
        <v>162</v>
      </c>
      <c r="B132" s="10" t="s">
        <v>195</v>
      </c>
      <c r="C132" s="12"/>
      <c r="D132" s="12"/>
      <c r="E132" s="12"/>
      <c r="F132" s="12"/>
      <c r="G132" s="45"/>
      <c r="H132" s="18"/>
      <c r="I132" s="18"/>
    </row>
    <row r="133" spans="1:9" ht="12.75">
      <c r="A133" s="15" t="s">
        <v>163</v>
      </c>
      <c r="B133" s="10" t="s">
        <v>196</v>
      </c>
      <c r="C133" s="12"/>
      <c r="D133" s="12"/>
      <c r="E133" s="12"/>
      <c r="F133" s="12"/>
      <c r="G133" s="45"/>
      <c r="H133" s="18"/>
      <c r="I133" s="18"/>
    </row>
    <row r="134" spans="1:9" ht="12.75">
      <c r="A134" s="15" t="s">
        <v>164</v>
      </c>
      <c r="B134" s="10" t="s">
        <v>197</v>
      </c>
      <c r="C134" s="12"/>
      <c r="D134" s="12"/>
      <c r="E134" s="12"/>
      <c r="F134" s="12"/>
      <c r="G134" s="45"/>
      <c r="H134" s="18"/>
      <c r="I134" s="18"/>
    </row>
    <row r="135" spans="1:9" ht="12.75">
      <c r="A135" s="15" t="s">
        <v>165</v>
      </c>
      <c r="B135" s="10" t="s">
        <v>201</v>
      </c>
      <c r="C135" s="12"/>
      <c r="D135" s="12"/>
      <c r="E135" s="12"/>
      <c r="F135" s="12"/>
      <c r="G135" s="45"/>
      <c r="H135" s="18"/>
      <c r="I135" s="18"/>
    </row>
    <row r="136" spans="1:9" ht="12.75">
      <c r="A136" s="15" t="s">
        <v>166</v>
      </c>
      <c r="B136" s="10" t="s">
        <v>200</v>
      </c>
      <c r="C136" s="12"/>
      <c r="D136" s="12"/>
      <c r="E136" s="12"/>
      <c r="F136" s="12"/>
      <c r="G136" s="45"/>
      <c r="H136" s="18"/>
      <c r="I136" s="18"/>
    </row>
    <row r="137" spans="1:9" ht="12.75">
      <c r="A137" s="15" t="s">
        <v>167</v>
      </c>
      <c r="B137" s="10" t="s">
        <v>199</v>
      </c>
      <c r="C137" s="12"/>
      <c r="D137" s="12"/>
      <c r="E137" s="12"/>
      <c r="F137" s="12"/>
      <c r="G137" s="45"/>
      <c r="H137" s="18"/>
      <c r="I137" s="18"/>
    </row>
    <row r="138" spans="1:9" ht="12.75">
      <c r="A138" s="27" t="s">
        <v>168</v>
      </c>
      <c r="B138" s="10" t="s">
        <v>198</v>
      </c>
      <c r="C138" s="12"/>
      <c r="D138" s="12"/>
      <c r="E138" s="12"/>
      <c r="F138" s="12"/>
      <c r="G138" s="45"/>
      <c r="H138" s="18"/>
      <c r="I138" s="18"/>
    </row>
    <row r="139" spans="1:9" ht="38.25">
      <c r="A139" s="39" t="s">
        <v>169</v>
      </c>
      <c r="B139" s="9" t="s">
        <v>24</v>
      </c>
      <c r="C139" s="27">
        <f>C140+C141+C142</f>
        <v>28088</v>
      </c>
      <c r="D139" s="27">
        <f>D140+D141+D142</f>
        <v>28088</v>
      </c>
      <c r="E139" s="36">
        <v>0</v>
      </c>
      <c r="F139" s="27">
        <v>0</v>
      </c>
      <c r="G139" s="47">
        <v>10000</v>
      </c>
      <c r="H139" s="18"/>
      <c r="I139" s="18"/>
    </row>
    <row r="140" spans="1:9" ht="12.75">
      <c r="A140" s="38"/>
      <c r="B140" s="9" t="s">
        <v>290</v>
      </c>
      <c r="C140" s="27">
        <v>10733.12</v>
      </c>
      <c r="D140" s="27">
        <v>10733.12</v>
      </c>
      <c r="E140" s="36"/>
      <c r="F140" s="27"/>
      <c r="G140" s="47">
        <v>10000</v>
      </c>
      <c r="H140" s="18"/>
      <c r="I140" s="18"/>
    </row>
    <row r="141" spans="1:9" ht="12.75">
      <c r="A141" s="38"/>
      <c r="B141" s="9" t="s">
        <v>291</v>
      </c>
      <c r="C141" s="27">
        <v>3990.81</v>
      </c>
      <c r="D141" s="27">
        <v>3990.81</v>
      </c>
      <c r="E141" s="36"/>
      <c r="F141" s="27"/>
      <c r="G141" s="47"/>
      <c r="H141" s="18"/>
      <c r="I141" s="18"/>
    </row>
    <row r="142" spans="1:9" ht="12.75">
      <c r="A142" s="40"/>
      <c r="B142" s="9" t="s">
        <v>292</v>
      </c>
      <c r="C142" s="27">
        <v>13364.07</v>
      </c>
      <c r="D142" s="27">
        <v>13364.07</v>
      </c>
      <c r="E142" s="36"/>
      <c r="F142" s="27"/>
      <c r="G142" s="47"/>
      <c r="H142" s="18"/>
      <c r="I142" s="18"/>
    </row>
    <row r="143" spans="1:9" ht="51">
      <c r="A143" s="39" t="s">
        <v>170</v>
      </c>
      <c r="B143" s="9" t="s">
        <v>11</v>
      </c>
      <c r="C143" s="27">
        <f>C144+C145+C146</f>
        <v>24524</v>
      </c>
      <c r="D143" s="27">
        <f>D144+D145+D146</f>
        <v>24524</v>
      </c>
      <c r="E143" s="36">
        <v>0</v>
      </c>
      <c r="F143" s="64">
        <v>4524</v>
      </c>
      <c r="G143" s="46">
        <v>3559.526</v>
      </c>
      <c r="H143" s="18"/>
      <c r="I143" s="18"/>
    </row>
    <row r="144" spans="1:9" ht="12.75">
      <c r="A144" s="38"/>
      <c r="B144" s="9" t="s">
        <v>290</v>
      </c>
      <c r="C144" s="27">
        <v>3755.3</v>
      </c>
      <c r="D144" s="27">
        <v>3755.3</v>
      </c>
      <c r="E144" s="36"/>
      <c r="F144" s="27"/>
      <c r="G144" s="46">
        <v>3559.526</v>
      </c>
      <c r="H144" s="18"/>
      <c r="I144" s="18"/>
    </row>
    <row r="145" spans="1:9" ht="12.75">
      <c r="A145" s="38"/>
      <c r="B145" s="9" t="s">
        <v>293</v>
      </c>
      <c r="C145" s="27">
        <v>2491.15</v>
      </c>
      <c r="D145" s="27">
        <v>2491.15</v>
      </c>
      <c r="E145" s="36"/>
      <c r="F145" s="27"/>
      <c r="G145" s="46"/>
      <c r="H145" s="18"/>
      <c r="I145" s="18"/>
    </row>
    <row r="146" spans="1:9" ht="12.75">
      <c r="A146" s="40"/>
      <c r="B146" s="9" t="s">
        <v>294</v>
      </c>
      <c r="C146" s="27">
        <v>18277.55</v>
      </c>
      <c r="D146" s="27">
        <v>18277.55</v>
      </c>
      <c r="E146" s="36"/>
      <c r="F146" s="27"/>
      <c r="G146" s="46"/>
      <c r="H146" s="18"/>
      <c r="I146" s="18"/>
    </row>
    <row r="147" spans="1:9" ht="93.75" customHeight="1">
      <c r="A147" s="35" t="s">
        <v>310</v>
      </c>
      <c r="B147" s="9" t="s">
        <v>297</v>
      </c>
      <c r="C147" s="15">
        <v>5861</v>
      </c>
      <c r="D147" s="36"/>
      <c r="E147" s="36">
        <v>5861</v>
      </c>
      <c r="F147" s="36">
        <v>0</v>
      </c>
      <c r="G147" s="49">
        <v>5861</v>
      </c>
      <c r="H147" s="18"/>
      <c r="I147" s="18"/>
    </row>
    <row r="148" spans="1:9" ht="12.75">
      <c r="A148" s="15" t="s">
        <v>289</v>
      </c>
      <c r="B148" s="9" t="s">
        <v>51</v>
      </c>
      <c r="C148" s="23"/>
      <c r="D148" s="23"/>
      <c r="E148" s="23"/>
      <c r="F148" s="23"/>
      <c r="G148" s="45"/>
      <c r="H148" s="18"/>
      <c r="I148" s="18"/>
    </row>
    <row r="149" spans="1:9" ht="12.75">
      <c r="A149" s="15" t="s">
        <v>311</v>
      </c>
      <c r="B149" s="9" t="s">
        <v>42</v>
      </c>
      <c r="C149" s="23"/>
      <c r="D149" s="23"/>
      <c r="E149" s="23"/>
      <c r="F149" s="23"/>
      <c r="G149" s="45"/>
      <c r="H149" s="18"/>
      <c r="I149" s="18"/>
    </row>
    <row r="150" spans="1:9" ht="12.75">
      <c r="A150" s="15" t="s">
        <v>312</v>
      </c>
      <c r="B150" s="9" t="s">
        <v>43</v>
      </c>
      <c r="C150" s="23"/>
      <c r="D150" s="23"/>
      <c r="E150" s="23"/>
      <c r="F150" s="23"/>
      <c r="G150" s="45"/>
      <c r="H150" s="18"/>
      <c r="I150" s="18"/>
    </row>
    <row r="151" spans="1:9" ht="16.5" customHeight="1">
      <c r="A151" s="65" t="s">
        <v>171</v>
      </c>
      <c r="B151" s="72" t="s">
        <v>4</v>
      </c>
      <c r="C151" s="70">
        <f>SUM(C152:C173)</f>
        <v>95157</v>
      </c>
      <c r="D151" s="70">
        <f>SUM(D152:D173)</f>
        <v>63022</v>
      </c>
      <c r="E151" s="70">
        <f>SUM(E152:E173)</f>
        <v>32135</v>
      </c>
      <c r="F151" s="70">
        <f>SUM(F152:F173)</f>
        <v>10348</v>
      </c>
      <c r="G151" s="71">
        <f>SUM(G152:G153)</f>
        <v>27384</v>
      </c>
      <c r="H151" s="71">
        <f>SUM(H152:H153)</f>
        <v>0</v>
      </c>
      <c r="I151" s="70">
        <f>SUM(I152:I153)</f>
        <v>0</v>
      </c>
    </row>
    <row r="152" spans="1:9" ht="12.75">
      <c r="A152" s="15" t="s">
        <v>172</v>
      </c>
      <c r="B152" s="9" t="s">
        <v>209</v>
      </c>
      <c r="C152" s="41"/>
      <c r="D152" s="41"/>
      <c r="E152" s="41"/>
      <c r="F152" s="41"/>
      <c r="G152" s="50"/>
      <c r="H152" s="18"/>
      <c r="I152" s="18"/>
    </row>
    <row r="153" spans="1:9" ht="25.5">
      <c r="A153" s="15" t="s">
        <v>173</v>
      </c>
      <c r="B153" s="26" t="s">
        <v>279</v>
      </c>
      <c r="C153" s="36">
        <f>D153+E153</f>
        <v>67483</v>
      </c>
      <c r="D153" s="36">
        <v>35348</v>
      </c>
      <c r="E153" s="36">
        <v>32135</v>
      </c>
      <c r="F153" s="27">
        <v>10348</v>
      </c>
      <c r="G153" s="47">
        <f>G154+G155+G156+G157+G158+G159+G160+G161+G162+G163+G164+G165+G166+G167+G168+G169</f>
        <v>27384</v>
      </c>
      <c r="H153" s="18"/>
      <c r="I153" s="18"/>
    </row>
    <row r="154" spans="1:9" ht="12.75">
      <c r="A154" s="15"/>
      <c r="B154" s="26" t="s">
        <v>280</v>
      </c>
      <c r="C154" s="23"/>
      <c r="D154" s="23"/>
      <c r="E154" s="23"/>
      <c r="F154" s="23"/>
      <c r="G154" s="45"/>
      <c r="H154" s="18"/>
      <c r="I154" s="18"/>
    </row>
    <row r="155" spans="1:9" ht="12.75">
      <c r="A155" s="15"/>
      <c r="B155" s="26" t="s">
        <v>273</v>
      </c>
      <c r="C155" s="23"/>
      <c r="D155" s="23"/>
      <c r="E155" s="23"/>
      <c r="F155" s="23"/>
      <c r="G155" s="45"/>
      <c r="H155" s="18"/>
      <c r="I155" s="18"/>
    </row>
    <row r="156" spans="1:9" ht="25.5">
      <c r="A156" s="15"/>
      <c r="B156" s="26" t="s">
        <v>274</v>
      </c>
      <c r="C156" s="23"/>
      <c r="D156" s="23"/>
      <c r="E156" s="23"/>
      <c r="F156" s="23"/>
      <c r="G156" s="47">
        <f>16840.51+287.4</f>
        <v>17127.91</v>
      </c>
      <c r="H156" s="18"/>
      <c r="I156" s="18"/>
    </row>
    <row r="157" spans="1:9" ht="25.5">
      <c r="A157" s="15"/>
      <c r="B157" s="26" t="s">
        <v>229</v>
      </c>
      <c r="C157" s="23"/>
      <c r="D157" s="23"/>
      <c r="E157" s="23"/>
      <c r="F157" s="23"/>
      <c r="G157" s="45"/>
      <c r="H157" s="18"/>
      <c r="I157" s="18"/>
    </row>
    <row r="158" spans="1:9" ht="12.75">
      <c r="A158" s="15"/>
      <c r="B158" s="26" t="s">
        <v>230</v>
      </c>
      <c r="C158" s="23"/>
      <c r="D158" s="23"/>
      <c r="E158" s="23"/>
      <c r="F158" s="23"/>
      <c r="G158" s="45"/>
      <c r="H158" s="18"/>
      <c r="I158" s="18"/>
    </row>
    <row r="159" spans="1:9" ht="25.5">
      <c r="A159" s="15"/>
      <c r="B159" s="26" t="s">
        <v>258</v>
      </c>
      <c r="C159" s="23"/>
      <c r="D159" s="23"/>
      <c r="E159" s="23"/>
      <c r="F159" s="23"/>
      <c r="G159" s="45"/>
      <c r="H159" s="18"/>
      <c r="I159" s="18"/>
    </row>
    <row r="160" spans="1:9" ht="25.5">
      <c r="A160" s="15"/>
      <c r="B160" s="26" t="s">
        <v>259</v>
      </c>
      <c r="C160" s="23"/>
      <c r="D160" s="23"/>
      <c r="E160" s="23"/>
      <c r="F160" s="23"/>
      <c r="G160" s="45"/>
      <c r="H160" s="18"/>
      <c r="I160" s="18"/>
    </row>
    <row r="161" spans="1:9" ht="25.5">
      <c r="A161" s="15"/>
      <c r="B161" s="26" t="s">
        <v>275</v>
      </c>
      <c r="C161" s="23"/>
      <c r="D161" s="23"/>
      <c r="E161" s="23"/>
      <c r="F161" s="23"/>
      <c r="G161" s="45"/>
      <c r="H161" s="18"/>
      <c r="I161" s="18"/>
    </row>
    <row r="162" spans="1:9" ht="24.75" customHeight="1">
      <c r="A162" s="15"/>
      <c r="B162" s="26" t="s">
        <v>231</v>
      </c>
      <c r="C162" s="23"/>
      <c r="D162" s="23"/>
      <c r="E162" s="23"/>
      <c r="F162" s="23"/>
      <c r="G162" s="45"/>
      <c r="H162" s="18"/>
      <c r="I162" s="18"/>
    </row>
    <row r="163" spans="1:9" ht="25.5">
      <c r="A163" s="15"/>
      <c r="B163" s="26" t="s">
        <v>260</v>
      </c>
      <c r="C163" s="23"/>
      <c r="D163" s="23"/>
      <c r="E163" s="23"/>
      <c r="F163" s="23"/>
      <c r="G163" s="45"/>
      <c r="H163" s="18"/>
      <c r="I163" s="18"/>
    </row>
    <row r="164" spans="1:9" ht="12.75">
      <c r="A164" s="15"/>
      <c r="B164" s="26" t="s">
        <v>261</v>
      </c>
      <c r="C164" s="23"/>
      <c r="D164" s="23"/>
      <c r="E164" s="23"/>
      <c r="F164" s="23"/>
      <c r="G164" s="45"/>
      <c r="H164" s="18"/>
      <c r="I164" s="18"/>
    </row>
    <row r="165" spans="1:9" ht="25.5">
      <c r="A165" s="15"/>
      <c r="B165" s="26" t="s">
        <v>256</v>
      </c>
      <c r="C165" s="23"/>
      <c r="D165" s="23"/>
      <c r="E165" s="23"/>
      <c r="F165" s="23"/>
      <c r="G165" s="47">
        <f>3040.77+5546.4732+1548.6568</f>
        <v>10135.900000000001</v>
      </c>
      <c r="H165" s="18"/>
      <c r="I165" s="18"/>
    </row>
    <row r="166" spans="1:9" ht="25.5">
      <c r="A166" s="15"/>
      <c r="B166" s="26" t="s">
        <v>257</v>
      </c>
      <c r="C166" s="23"/>
      <c r="D166" s="23"/>
      <c r="E166" s="23"/>
      <c r="F166" s="23"/>
      <c r="G166" s="45"/>
      <c r="H166" s="18"/>
      <c r="I166" s="18"/>
    </row>
    <row r="167" spans="1:9" ht="25.5">
      <c r="A167" s="15"/>
      <c r="B167" s="26" t="s">
        <v>276</v>
      </c>
      <c r="C167" s="23"/>
      <c r="D167" s="23"/>
      <c r="E167" s="23"/>
      <c r="F167" s="23"/>
      <c r="G167" s="45"/>
      <c r="H167" s="18"/>
      <c r="I167" s="18"/>
    </row>
    <row r="168" spans="1:9" ht="25.5">
      <c r="A168" s="15"/>
      <c r="B168" s="26" t="s">
        <v>277</v>
      </c>
      <c r="C168" s="23"/>
      <c r="D168" s="23"/>
      <c r="E168" s="23"/>
      <c r="F168" s="23"/>
      <c r="G168" s="45"/>
      <c r="H168" s="18"/>
      <c r="I168" s="18"/>
    </row>
    <row r="169" spans="1:9" ht="25.5">
      <c r="A169" s="15"/>
      <c r="B169" s="26" t="s">
        <v>278</v>
      </c>
      <c r="C169" s="23"/>
      <c r="D169" s="23"/>
      <c r="E169" s="23"/>
      <c r="F169" s="23"/>
      <c r="G169" s="47">
        <v>120.19</v>
      </c>
      <c r="H169" s="18"/>
      <c r="I169" s="18"/>
    </row>
    <row r="170" spans="1:9" ht="38.25">
      <c r="A170" s="29" t="s">
        <v>174</v>
      </c>
      <c r="B170" s="11" t="s">
        <v>12</v>
      </c>
      <c r="C170" s="36">
        <v>7674</v>
      </c>
      <c r="D170" s="36">
        <v>7674</v>
      </c>
      <c r="E170" s="36">
        <v>0</v>
      </c>
      <c r="F170" s="36">
        <v>0</v>
      </c>
      <c r="G170" s="51">
        <v>0</v>
      </c>
      <c r="H170" s="18"/>
      <c r="I170" s="18"/>
    </row>
    <row r="171" spans="1:9" ht="38.25">
      <c r="A171" s="29" t="s">
        <v>175</v>
      </c>
      <c r="B171" s="11" t="s">
        <v>14</v>
      </c>
      <c r="C171" s="36">
        <v>20000</v>
      </c>
      <c r="D171" s="36">
        <v>20000</v>
      </c>
      <c r="E171" s="36">
        <v>0</v>
      </c>
      <c r="F171" s="36">
        <v>0</v>
      </c>
      <c r="G171" s="51">
        <v>0</v>
      </c>
      <c r="H171" s="18"/>
      <c r="I171" s="18"/>
    </row>
    <row r="172" spans="1:9" ht="12.75">
      <c r="A172" s="29" t="s">
        <v>176</v>
      </c>
      <c r="B172" s="9" t="s">
        <v>42</v>
      </c>
      <c r="C172" s="23"/>
      <c r="D172" s="23"/>
      <c r="E172" s="23"/>
      <c r="F172" s="23"/>
      <c r="G172" s="45"/>
      <c r="H172" s="18"/>
      <c r="I172" s="18"/>
    </row>
    <row r="173" spans="1:9" ht="12.75">
      <c r="A173" s="29" t="s">
        <v>177</v>
      </c>
      <c r="B173" s="9" t="s">
        <v>43</v>
      </c>
      <c r="C173" s="23"/>
      <c r="D173" s="23"/>
      <c r="E173" s="23"/>
      <c r="F173" s="23"/>
      <c r="G173" s="45"/>
      <c r="H173" s="18"/>
      <c r="I173" s="18"/>
    </row>
    <row r="174" spans="1:9" s="3" customFormat="1" ht="19.5" customHeight="1">
      <c r="A174" s="65" t="s">
        <v>178</v>
      </c>
      <c r="B174" s="72" t="s">
        <v>7</v>
      </c>
      <c r="C174" s="65">
        <v>15000</v>
      </c>
      <c r="D174" s="65">
        <v>15000</v>
      </c>
      <c r="E174" s="65">
        <v>0</v>
      </c>
      <c r="F174" s="65">
        <v>3000</v>
      </c>
      <c r="G174" s="76">
        <f>G175+G176+G177</f>
        <v>1002.6219100000001</v>
      </c>
      <c r="H174" s="73"/>
      <c r="I174" s="74"/>
    </row>
    <row r="175" spans="1:9" ht="19.5" customHeight="1">
      <c r="A175" s="29" t="s">
        <v>179</v>
      </c>
      <c r="B175" s="57" t="s">
        <v>300</v>
      </c>
      <c r="C175" s="54"/>
      <c r="D175" s="54"/>
      <c r="E175" s="54"/>
      <c r="F175" s="54"/>
      <c r="G175" s="63">
        <v>499.848</v>
      </c>
      <c r="H175" s="55"/>
      <c r="I175" s="56"/>
    </row>
    <row r="176" spans="1:9" ht="27.75" customHeight="1">
      <c r="A176" s="29" t="s">
        <v>180</v>
      </c>
      <c r="B176" s="58" t="s">
        <v>301</v>
      </c>
      <c r="C176" s="54"/>
      <c r="D176" s="54"/>
      <c r="E176" s="54"/>
      <c r="F176" s="54"/>
      <c r="G176" s="63">
        <v>265.314</v>
      </c>
      <c r="H176" s="55"/>
      <c r="I176" s="56"/>
    </row>
    <row r="177" spans="1:9" ht="17.25" customHeight="1">
      <c r="A177" s="29" t="s">
        <v>210</v>
      </c>
      <c r="B177" s="58" t="s">
        <v>307</v>
      </c>
      <c r="C177" s="54"/>
      <c r="D177" s="54"/>
      <c r="E177" s="54"/>
      <c r="F177" s="54"/>
      <c r="G177" s="63">
        <v>237.45991</v>
      </c>
      <c r="H177" s="55"/>
      <c r="I177" s="56"/>
    </row>
    <row r="178" spans="1:9" ht="12.75">
      <c r="A178" s="29" t="s">
        <v>211</v>
      </c>
      <c r="B178" s="26" t="s">
        <v>268</v>
      </c>
      <c r="C178" s="21"/>
      <c r="D178" s="24"/>
      <c r="E178" s="24"/>
      <c r="F178" s="21"/>
      <c r="G178" s="52"/>
      <c r="H178" s="18"/>
      <c r="I178" s="18"/>
    </row>
    <row r="179" spans="1:9" ht="12.75">
      <c r="A179" s="29" t="s">
        <v>238</v>
      </c>
      <c r="B179" s="30" t="s">
        <v>269</v>
      </c>
      <c r="C179" s="21"/>
      <c r="D179" s="24"/>
      <c r="E179" s="24"/>
      <c r="F179" s="21"/>
      <c r="G179" s="52"/>
      <c r="H179" s="18"/>
      <c r="I179" s="18"/>
    </row>
    <row r="180" spans="1:9" ht="12.75">
      <c r="A180" s="29" t="s">
        <v>239</v>
      </c>
      <c r="B180" s="30" t="s">
        <v>270</v>
      </c>
      <c r="C180" s="21"/>
      <c r="D180" s="24"/>
      <c r="E180" s="24"/>
      <c r="F180" s="21"/>
      <c r="G180" s="52"/>
      <c r="H180" s="18"/>
      <c r="I180" s="18"/>
    </row>
    <row r="181" spans="1:9" ht="12.75">
      <c r="A181" s="29" t="s">
        <v>240</v>
      </c>
      <c r="B181" s="30" t="s">
        <v>271</v>
      </c>
      <c r="C181" s="21"/>
      <c r="D181" s="24"/>
      <c r="E181" s="24"/>
      <c r="F181" s="21"/>
      <c r="G181" s="52"/>
      <c r="H181" s="18"/>
      <c r="I181" s="18"/>
    </row>
    <row r="182" spans="1:9" ht="12.75">
      <c r="A182" s="29" t="s">
        <v>264</v>
      </c>
      <c r="B182" s="30" t="s">
        <v>272</v>
      </c>
      <c r="C182" s="21"/>
      <c r="D182" s="24"/>
      <c r="E182" s="24"/>
      <c r="F182" s="21"/>
      <c r="G182" s="52"/>
      <c r="H182" s="18"/>
      <c r="I182" s="18"/>
    </row>
    <row r="183" spans="1:9" ht="12.75">
      <c r="A183" s="59" t="s">
        <v>302</v>
      </c>
      <c r="B183" s="31" t="s">
        <v>267</v>
      </c>
      <c r="C183" s="21"/>
      <c r="D183" s="24"/>
      <c r="E183" s="24"/>
      <c r="F183" s="21"/>
      <c r="G183" s="52"/>
      <c r="H183" s="18"/>
      <c r="I183" s="18"/>
    </row>
    <row r="184" spans="1:9" ht="12.75">
      <c r="A184" s="59" t="s">
        <v>303</v>
      </c>
      <c r="B184" s="9" t="s">
        <v>42</v>
      </c>
      <c r="C184" s="22"/>
      <c r="D184" s="22"/>
      <c r="E184" s="22"/>
      <c r="F184" s="22"/>
      <c r="G184" s="45"/>
      <c r="H184" s="18"/>
      <c r="I184" s="18"/>
    </row>
    <row r="185" spans="1:9" ht="12.75">
      <c r="A185" s="59" t="s">
        <v>304</v>
      </c>
      <c r="B185" s="9" t="s">
        <v>43</v>
      </c>
      <c r="C185" s="10"/>
      <c r="D185" s="10"/>
      <c r="E185" s="10"/>
      <c r="F185" s="10"/>
      <c r="G185" s="45"/>
      <c r="H185" s="18"/>
      <c r="I185" s="18"/>
    </row>
    <row r="186" spans="1:9" ht="16.5" customHeight="1">
      <c r="A186" s="65" t="s">
        <v>219</v>
      </c>
      <c r="B186" s="72" t="s">
        <v>224</v>
      </c>
      <c r="C186" s="77"/>
      <c r="D186" s="77"/>
      <c r="E186" s="77"/>
      <c r="F186" s="77"/>
      <c r="G186" s="78"/>
      <c r="H186" s="78"/>
      <c r="I186" s="77"/>
    </row>
    <row r="187" spans="1:9" ht="38.25">
      <c r="A187" s="15" t="s">
        <v>220</v>
      </c>
      <c r="B187" s="9" t="s">
        <v>263</v>
      </c>
      <c r="C187" s="18"/>
      <c r="D187" s="18"/>
      <c r="E187" s="18"/>
      <c r="F187" s="18"/>
      <c r="G187" s="53"/>
      <c r="H187" s="18"/>
      <c r="I187" s="18"/>
    </row>
    <row r="188" spans="1:9" ht="25.5">
      <c r="A188" s="15" t="s">
        <v>221</v>
      </c>
      <c r="B188" s="9" t="s">
        <v>262</v>
      </c>
      <c r="C188" s="18"/>
      <c r="D188" s="18"/>
      <c r="E188" s="18"/>
      <c r="F188" s="18"/>
      <c r="G188" s="53"/>
      <c r="H188" s="18"/>
      <c r="I188" s="18"/>
    </row>
    <row r="189" spans="1:9" ht="12.75">
      <c r="A189" s="15" t="s">
        <v>222</v>
      </c>
      <c r="B189" s="9" t="s">
        <v>281</v>
      </c>
      <c r="C189" s="18"/>
      <c r="D189" s="18"/>
      <c r="E189" s="18"/>
      <c r="F189" s="18"/>
      <c r="G189" s="53"/>
      <c r="H189" s="18"/>
      <c r="I189" s="18"/>
    </row>
    <row r="190" spans="1:9" ht="12.75">
      <c r="A190" s="15" t="s">
        <v>223</v>
      </c>
      <c r="B190" s="9" t="s">
        <v>42</v>
      </c>
      <c r="C190" s="18"/>
      <c r="D190" s="18"/>
      <c r="E190" s="18"/>
      <c r="F190" s="18"/>
      <c r="G190" s="53"/>
      <c r="H190" s="18"/>
      <c r="I190" s="18"/>
    </row>
    <row r="191" spans="1:9" ht="12.75">
      <c r="A191" s="15" t="s">
        <v>232</v>
      </c>
      <c r="B191" s="9" t="s">
        <v>43</v>
      </c>
      <c r="C191" s="18"/>
      <c r="D191" s="18"/>
      <c r="E191" s="18"/>
      <c r="F191" s="18"/>
      <c r="G191" s="53"/>
      <c r="H191" s="18"/>
      <c r="I191" s="18"/>
    </row>
    <row r="192" spans="1:9" ht="13.5" customHeight="1">
      <c r="A192" s="65" t="s">
        <v>225</v>
      </c>
      <c r="B192" s="72" t="s">
        <v>226</v>
      </c>
      <c r="C192" s="77"/>
      <c r="D192" s="77"/>
      <c r="E192" s="77"/>
      <c r="F192" s="77"/>
      <c r="G192" s="78"/>
      <c r="H192" s="78"/>
      <c r="I192" s="77"/>
    </row>
    <row r="193" spans="1:9" ht="25.5">
      <c r="A193" s="28" t="s">
        <v>233</v>
      </c>
      <c r="B193" s="9" t="s">
        <v>316</v>
      </c>
      <c r="C193" s="18"/>
      <c r="D193" s="18"/>
      <c r="E193" s="18"/>
      <c r="F193" s="18"/>
      <c r="G193" s="53"/>
      <c r="H193" s="18"/>
      <c r="I193" s="18"/>
    </row>
    <row r="194" spans="1:9" ht="25.5">
      <c r="A194" s="28" t="s">
        <v>234</v>
      </c>
      <c r="B194" s="9" t="s">
        <v>208</v>
      </c>
      <c r="C194" s="18"/>
      <c r="D194" s="18"/>
      <c r="E194" s="18"/>
      <c r="F194" s="18"/>
      <c r="G194" s="53"/>
      <c r="H194" s="18"/>
      <c r="I194" s="18"/>
    </row>
    <row r="195" spans="1:9" ht="12.75">
      <c r="A195" s="28" t="s">
        <v>235</v>
      </c>
      <c r="B195" s="18" t="s">
        <v>255</v>
      </c>
      <c r="C195" s="18"/>
      <c r="D195" s="18"/>
      <c r="E195" s="18"/>
      <c r="F195" s="18"/>
      <c r="G195" s="53"/>
      <c r="H195" s="18"/>
      <c r="I195" s="18"/>
    </row>
    <row r="196" spans="1:9" ht="12.75">
      <c r="A196" s="28" t="s">
        <v>236</v>
      </c>
      <c r="B196" s="18" t="s">
        <v>266</v>
      </c>
      <c r="C196" s="18"/>
      <c r="D196" s="18"/>
      <c r="E196" s="18"/>
      <c r="F196" s="18"/>
      <c r="G196" s="53"/>
      <c r="H196" s="18"/>
      <c r="I196" s="18"/>
    </row>
    <row r="197" spans="1:9" ht="12.75">
      <c r="A197" s="28" t="s">
        <v>237</v>
      </c>
      <c r="B197" s="9" t="s">
        <v>42</v>
      </c>
      <c r="C197" s="18"/>
      <c r="D197" s="18"/>
      <c r="E197" s="18"/>
      <c r="F197" s="18"/>
      <c r="G197" s="53"/>
      <c r="H197" s="18"/>
      <c r="I197" s="18"/>
    </row>
    <row r="198" spans="1:9" ht="12.75">
      <c r="A198" s="28" t="s">
        <v>265</v>
      </c>
      <c r="B198" s="9" t="s">
        <v>43</v>
      </c>
      <c r="C198" s="18"/>
      <c r="D198" s="18"/>
      <c r="E198" s="18"/>
      <c r="F198" s="18"/>
      <c r="G198" s="53"/>
      <c r="H198" s="18"/>
      <c r="I198" s="18"/>
    </row>
  </sheetData>
  <mergeCells count="16">
    <mergeCell ref="A8:A11"/>
    <mergeCell ref="C8:F8"/>
    <mergeCell ref="C9:C11"/>
    <mergeCell ref="D9:D11"/>
    <mergeCell ref="E9:E11"/>
    <mergeCell ref="F10:F11"/>
    <mergeCell ref="B8:B11"/>
    <mergeCell ref="G9:G11"/>
    <mergeCell ref="H9:H11"/>
    <mergeCell ref="I8:I11"/>
    <mergeCell ref="G8:H8"/>
    <mergeCell ref="B6:G6"/>
    <mergeCell ref="G1:I1"/>
    <mergeCell ref="G2:I2"/>
    <mergeCell ref="G3:I3"/>
    <mergeCell ref="B4:G5"/>
  </mergeCells>
  <printOptions/>
  <pageMargins left="0.48" right="0.37" top="0.54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uks10</dc:creator>
  <cp:keywords/>
  <dc:description/>
  <cp:lastModifiedBy>Duma2</cp:lastModifiedBy>
  <cp:lastPrinted>2008-05-04T05:50:29Z</cp:lastPrinted>
  <dcterms:created xsi:type="dcterms:W3CDTF">2007-10-26T10:25:08Z</dcterms:created>
  <dcterms:modified xsi:type="dcterms:W3CDTF">2008-05-04T05:50:35Z</dcterms:modified>
  <cp:category/>
  <cp:version/>
  <cp:contentType/>
  <cp:contentStatus/>
</cp:coreProperties>
</file>