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340" windowHeight="6795" activeTab="0"/>
  </bookViews>
  <sheets>
    <sheet name="пр. 4" sheetId="1" r:id="rId1"/>
  </sheets>
  <definedNames>
    <definedName name="_xlnm.Print_Titles" localSheetId="0">'пр. 4'!$7:$8</definedName>
  </definedNames>
  <calcPr fullCalcOnLoad="1"/>
</workbook>
</file>

<file path=xl/sharedStrings.xml><?xml version="1.0" encoding="utf-8"?>
<sst xmlns="http://schemas.openxmlformats.org/spreadsheetml/2006/main" count="244" uniqueCount="175">
  <si>
    <t>НЕНАЛОГОВЫЕ ДОХОДЫ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</si>
  <si>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</si>
  <si>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</si>
  <si>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</si>
  <si>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</si>
  <si>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</si>
  <si>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</si>
  <si>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</si>
  <si>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000 1 11 08000 00 0000 120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</si>
  <si>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</si>
  <si>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</si>
  <si>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</si>
  <si>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</si>
  <si>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 xml:space="preserve">000 1 01 00000 00 0000 000 </t>
  </si>
  <si>
    <t>Налоги на прибыль, доходы</t>
  </si>
  <si>
    <t>000 1 14 00000 00 0000 000</t>
  </si>
  <si>
    <t>Доходы от продажи  материальных и нематериальных активов</t>
  </si>
  <si>
    <t>000 1 16 00000 00 0000 000</t>
  </si>
  <si>
    <t>Штрафы, санкции, возмещение ущерба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</si>
  <si>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</si>
  <si>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</si>
  <si>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</si>
  <si>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</si>
  <si>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</si>
  <si>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Собственные доходы</t>
  </si>
  <si>
    <t>000 2 00 00000 00 0000 000</t>
  </si>
  <si>
    <t>Безвозмездные поступления</t>
  </si>
  <si>
    <t>ИТОГО ДОХОДОВ</t>
  </si>
  <si>
    <t>КОД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</si>
  <si>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</si>
  <si>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</si>
  <si>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</si>
  <si>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</si>
  <si>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000 1 01 02021 01 0000 110</t>
  </si>
  <si>
    <t>000 1 01 02022 01 0000 110</t>
  </si>
  <si>
    <t>000 1 01 02030 01 0000 110</t>
  </si>
  <si>
    <t>000 1 01 02040 01 0000 110</t>
  </si>
  <si>
    <t>000 1 05 00000 00 0000 000</t>
  </si>
  <si>
    <t>Налоги на совокупный доход</t>
  </si>
  <si>
    <t xml:space="preserve">Единый налог, взимаемый в связи с применением упрощенной системы налогообложения </t>
  </si>
  <si>
    <t>000 1 05 01010 01 0000 110</t>
  </si>
  <si>
    <t>Единый налог, взимаемый с налогоплательщиков, выбравших в качестве объекта налогообложения  доходы</t>
  </si>
  <si>
    <t>000 1 05 01020 01 0000 110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</si>
  <si>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</si>
  <si>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</si>
  <si>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000 1 06 00000 00 0000 000</t>
  </si>
  <si>
    <t>Налоги на  имущество</t>
  </si>
  <si>
    <t>Земельный налог</t>
  </si>
  <si>
    <t>000 1 08 00000 00 0000 000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</si>
  <si>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</si>
  <si>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</si>
  <si>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</si>
  <si>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000 1 09 00000 00 0000 000</t>
  </si>
  <si>
    <t>000 1 09 07000 03 0000 110</t>
  </si>
  <si>
    <t>Прочие налоги и сборы (по отмененным местным налогам и сборам)</t>
  </si>
  <si>
    <t>000 1 09 07010 03 0000 110</t>
  </si>
  <si>
    <t>Налог на рекламу</t>
  </si>
  <si>
    <t>000 1 09 07030 03 0000 110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</si>
  <si>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</si>
  <si>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000 1 09 07050 03 0000 110</t>
  </si>
  <si>
    <t>Прочие местные налоги и сборы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</si>
  <si>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</si>
  <si>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</si>
  <si>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 xml:space="preserve">Прочие неналоговые доходы </t>
  </si>
  <si>
    <t>000 1 17 00000 00 0000 000</t>
  </si>
  <si>
    <t>Доходы от сдачи в аренду имущества, находящегося в государственной и муниципальной собственности (аренда земли)</t>
  </si>
  <si>
    <t>Прочие доходы от использования имущества и прав, находящихся в государственной и муниципальной собственности (аренда имущества)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</si>
  <si>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</si>
  <si>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000 1 05 02000 02 0000 110</t>
  </si>
  <si>
    <t>000 1 06 01020 04 0000 110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</si>
  <si>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</si>
  <si>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</si>
  <si>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</si>
  <si>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</si>
  <si>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000 1 06 06000 00 0000 110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</si>
  <si>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</si>
  <si>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</si>
  <si>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</si>
  <si>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Земельный налог (по обязательствам, возникшим до 01 января 2006 года)</t>
  </si>
  <si>
    <t>000 1 11 01040 04 0000 120</t>
  </si>
  <si>
    <t>Дивиденды по акциям и доходы от прочих форм участия в капитале, находящихся в собственности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</si>
  <si>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</si>
  <si>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</si>
  <si>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</si>
  <si>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</si>
  <si>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000 1 11 05012 04 0000 120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</si>
  <si>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</si>
  <si>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</si>
  <si>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</si>
  <si>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</si>
  <si>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</si>
  <si>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</si>
  <si>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бюджетов городских округов от продажи квартир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</si>
  <si>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</si>
  <si>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</si>
  <si>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</si>
  <si>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000 1 16 18040 04 0000 140</t>
  </si>
  <si>
    <t>Денежные взыскания (штрафы) за нарушение бюджетного законодательства (в части  бюджетов городских округов)</t>
  </si>
  <si>
    <t>000 1 16 21030 01 0000 140</t>
  </si>
  <si>
    <t>Денежные взыскания (штрафы) и иные суммы, взыскиванмые с лиц, виновных в совершении преступлений и в возмещении ущерба имуществу, зачисляемые в местные бюджеты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</si>
  <si>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</si>
  <si>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водного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</si>
  <si>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</si>
  <si>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</si>
  <si>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</si>
  <si>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</si>
  <si>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000 1 16 25050 01 0000 140</t>
  </si>
  <si>
    <t>000 1 16 25080 01 0000 140</t>
  </si>
  <si>
    <t>000 1 16 27000 01 0000 140</t>
  </si>
  <si>
    <t>000 1 16 28000 01 0000 140</t>
  </si>
  <si>
    <t>000 1 16 30000 01 0000 140</t>
  </si>
  <si>
    <t>000 1 16 90040 04 0000 140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</si>
  <si>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</si>
  <si>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</si>
  <si>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</si>
  <si>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</si>
  <si>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</si>
  <si>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>Прочие субсидии, зачисляемые в бюджеты городских округов</t>
  </si>
  <si>
    <t>000 2 02 04193 04 0000 151</t>
  </si>
  <si>
    <t>000 2 02 04920 04 0000 151</t>
  </si>
  <si>
    <t>000 1 05 01000 00 0000 110</t>
  </si>
  <si>
    <t>000 1 06 04011 02 0000 110</t>
  </si>
  <si>
    <t>000 1 06 04012 02 0000 110</t>
  </si>
  <si>
    <t xml:space="preserve">000 1 06 06012 04 0000 110 </t>
  </si>
  <si>
    <t xml:space="preserve">000 1 06 06013 05 0000 110 </t>
  </si>
  <si>
    <t xml:space="preserve">000 1 06 06022 04 0000 110 </t>
  </si>
  <si>
    <t>Государственная пошлина, сборы</t>
  </si>
  <si>
    <t>000 1 09 04050 03 0000 110</t>
  </si>
  <si>
    <t>000 1 08 07150 01 0000 110</t>
  </si>
  <si>
    <t xml:space="preserve"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</si>
  <si>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000 1 11 05020 00 0000 120</t>
  </si>
  <si>
    <t>000 1 11 05024 04 0000 120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</si>
  <si>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</si>
  <si>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000 1 16 25070 01 0000 140</t>
  </si>
  <si>
    <t>Денежные взыскания (штрафы) за нарушение лесного законодательства, зачисляемые в местные бюджеты</t>
  </si>
  <si>
    <t>000 1 16 25060 01 0000 140</t>
  </si>
  <si>
    <t>Денежные взыскания (штрафы) за нарушение  земельного законодательства</t>
  </si>
  <si>
    <t>(тыс.руб.)</t>
  </si>
  <si>
    <t>Наименование показателя</t>
  </si>
  <si>
    <t>Код дохода</t>
  </si>
  <si>
    <t>ДОХОДЫ</t>
  </si>
  <si>
    <t xml:space="preserve">000 1 00 00000 00 0000 000 </t>
  </si>
  <si>
    <t>Налог на имущество физических лиц</t>
  </si>
  <si>
    <t>000 1 06 01000 00 0000 110</t>
  </si>
  <si>
    <t>Рыночные продажи товаров и услуг</t>
  </si>
  <si>
    <t>000 3 02 00000 00 0000 000</t>
  </si>
  <si>
    <t>Сумма 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</si>
  <si>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</si>
  <si>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</si>
  <si>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лет,в части превышения сумм страховых взносов,увеличенных на сумму,рассчитанную исходя из действующей ставки рефинансирования,процентных доходов по вкладам в банках(за искл.срочных пенсионных вкладов,внесенных на срок не менее 6 месяцев),в виде материальной выгоды от экономии на прцентных при получении заемных(кредитных)средств(за искл.материальной выгоды,полученной от экономии на процентах за пользование целевыми займами(кредитами) на новое строительство или приобретения жилья)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</si>
  <si>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</si>
  <si>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</si>
  <si>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                             к решению Думы города</t>
  </si>
  <si>
    <t>000 3 03 00000 00 0000 000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</si>
  <si>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</si>
  <si>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</t>
  </si>
  <si>
    <t>000 2 07 0000 00 0000 000</t>
  </si>
  <si>
    <t>000 1 11 09000 00 0000 120</t>
  </si>
  <si>
    <t>Доходы бюджета городского округа Радужный  по группам и подгруппам на 2009 год и плановый период 2010 -2011 годы</t>
  </si>
  <si>
    <t xml:space="preserve">Доходы от использования имущества находящегося в государственной и муниципальной собственности </t>
  </si>
  <si>
    <t>000 1 11 00000 00 0000 000</t>
  </si>
  <si>
    <t>Доходы в виде прибыли, приходящиеся на долю в уставных (в складочных) капиталах хозяйственных товариществ  и обществ или дивидендов по акциям принадлежащим городским округам</t>
  </si>
  <si>
    <t>в т.ч.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</si>
  <si>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</si>
  <si>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</si>
  <si>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</t>
  </si>
  <si>
    <t>000 2 02 02000 00 0000 151</t>
  </si>
  <si>
    <t>Субвенции бюджетам субъектов Российской Федерации и муниципальных образований</t>
  </si>
  <si>
    <t xml:space="preserve">000 2 02 03000 00 0000 151 </t>
  </si>
  <si>
    <t>Иные межбюджетные трансферты</t>
  </si>
  <si>
    <t>000 2 02 04000 00 0000 151</t>
  </si>
  <si>
    <t>Доходы от предпринимательской и иной приносящей доход деятельности</t>
  </si>
  <si>
    <t xml:space="preserve">                              Приложение № 2</t>
  </si>
  <si>
    <t>Доходы бюджета городского округа Радужный по группам и подгруппам  на 2009 год и плановый период 2010 -2011 годы</t>
  </si>
  <si>
    <t xml:space="preserve">                              от 02.04.2009 № 576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</si>
</sst>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5" fillId="3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8" fillId="0" borderId="6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4" fillId="0" borderId="8" xfId="0" applyFont="1" applyFill="1" applyBorder="1" applyAlignment="1">
      <alignment/>
    </xf>
    <xf numFmtId="165" fontId="5" fillId="0" borderId="1" xfId="0" applyNumberFormat="1" applyFont="1" applyFill="1" applyBorder="1" applyAlignment="1">
      <alignment wrapText="1"/>
    </xf>
    <xf numFmtId="165" fontId="5" fillId="0" borderId="8" xfId="0" applyNumberFormat="1" applyFont="1" applyFill="1" applyBorder="1" applyAlignment="1">
      <alignment wrapText="1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165" fontId="5" fillId="0" borderId="9" xfId="0" applyNumberFormat="1" applyFont="1" applyFill="1" applyBorder="1" applyAlignment="1">
      <alignment wrapText="1"/>
    </xf>
    <xf numFmtId="165" fontId="5" fillId="0" borderId="6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6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/>
    </xf>
    <xf numFmtId="0" fontId="7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0" fontId="5" fillId="0" borderId="15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7" fillId="0" borderId="10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justify"/>
    </xf>
    <xf numFmtId="0" fontId="5" fillId="3" borderId="11" xfId="0" applyFont="1" applyFill="1" applyBorder="1" applyAlignment="1">
      <alignment horizontal="justify"/>
    </xf>
    <xf numFmtId="0" fontId="5" fillId="3" borderId="12" xfId="0" applyFont="1" applyFill="1" applyBorder="1" applyAlignment="1">
      <alignment horizontal="justify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="75" zoomScaleNormal="75" zoomScaleSheetLayoutView="85" workbookViewId="0" topLeftCell="B1">
      <selection activeCell="N6" sqref="N6"/>
    </sheetView>
  </sheetViews>
  <sheetFormatPr defaultColWidth="9.00390625" defaultRowHeight="27" customHeight="1"/>
  <cols>
    <col min="1" max="1" width="5.625" style="0" hidden="1" customWidth="1"/>
    <col min="5" max="5" width="25.00390625" style="0" customWidth="1"/>
    <col min="6" max="6" width="33.00390625" style="0" customWidth="1"/>
    <col min="7" max="7" width="17.25390625" style="0" customWidth="1"/>
    <col min="8" max="8" width="17.375" style="0" customWidth="1"/>
    <col min="9" max="9" width="13.875" style="0" hidden="1" customWidth="1"/>
    <col min="10" max="10" width="15.875" style="0" customWidth="1"/>
  </cols>
  <sheetData>
    <row r="1" spans="1:14" ht="19.5" customHeight="1">
      <c r="A1" s="3"/>
      <c r="B1" s="4"/>
      <c r="C1" s="4"/>
      <c r="D1" s="4"/>
      <c r="E1" s="4"/>
      <c r="F1" s="4"/>
      <c r="G1" s="144" t="s">
        <v>172</v>
      </c>
      <c r="H1" s="144"/>
      <c r="I1" s="144"/>
      <c r="J1" s="144"/>
      <c r="K1" s="2"/>
      <c r="L1" s="2"/>
      <c r="M1" s="2"/>
      <c r="N1" s="2"/>
    </row>
    <row r="2" spans="1:10" ht="17.25" customHeight="1">
      <c r="A2" s="3"/>
      <c r="B2" s="5"/>
      <c r="C2" s="5"/>
      <c r="D2" s="5"/>
      <c r="E2" s="5"/>
      <c r="F2" s="5"/>
      <c r="G2" s="145" t="s">
        <v>152</v>
      </c>
      <c r="H2" s="145"/>
      <c r="I2" s="145"/>
      <c r="J2" s="145"/>
    </row>
    <row r="3" spans="1:14" ht="21.75" customHeight="1">
      <c r="A3" s="3"/>
      <c r="B3" s="5"/>
      <c r="C3" s="5"/>
      <c r="D3" s="5"/>
      <c r="E3" s="5"/>
      <c r="F3" s="5"/>
      <c r="G3" s="144" t="s">
        <v>174</v>
      </c>
      <c r="H3" s="144"/>
      <c r="I3" s="144"/>
      <c r="J3" s="144"/>
      <c r="K3" s="2"/>
      <c r="L3" s="2"/>
      <c r="M3" s="2"/>
      <c r="N3" s="2"/>
    </row>
    <row r="4" spans="1:14" ht="15" customHeight="1">
      <c r="A4" s="5"/>
      <c r="C4" s="5"/>
      <c r="D4" s="5"/>
      <c r="E4" s="5"/>
      <c r="F4" s="5"/>
      <c r="G4" s="5"/>
      <c r="H4" s="9"/>
      <c r="I4" s="1"/>
      <c r="J4" s="28"/>
      <c r="K4" s="2"/>
      <c r="L4" s="2"/>
      <c r="M4" s="2"/>
      <c r="N4" s="2"/>
    </row>
    <row r="5" spans="1:11" s="1" customFormat="1" ht="44.25" customHeight="1">
      <c r="A5" s="67" t="s">
        <v>158</v>
      </c>
      <c r="B5" s="76" t="s">
        <v>173</v>
      </c>
      <c r="C5" s="76"/>
      <c r="D5" s="76"/>
      <c r="E5" s="76"/>
      <c r="F5" s="76"/>
      <c r="G5" s="76"/>
      <c r="H5" s="76"/>
      <c r="I5" s="76"/>
      <c r="J5" s="76"/>
      <c r="K5" s="75"/>
    </row>
    <row r="6" spans="1:10" ht="27" customHeight="1" thickBot="1">
      <c r="A6" s="8"/>
      <c r="C6" s="6"/>
      <c r="D6" s="6"/>
      <c r="E6" s="6"/>
      <c r="F6" s="6"/>
      <c r="G6" s="6"/>
      <c r="H6" s="6"/>
      <c r="I6" s="6"/>
      <c r="J6" s="7" t="s">
        <v>137</v>
      </c>
    </row>
    <row r="7" spans="1:10" s="29" customFormat="1" ht="27" customHeight="1" thickTop="1">
      <c r="A7" s="110" t="s">
        <v>28</v>
      </c>
      <c r="B7" s="121" t="s">
        <v>138</v>
      </c>
      <c r="C7" s="122"/>
      <c r="D7" s="122"/>
      <c r="E7" s="123"/>
      <c r="F7" s="118" t="s">
        <v>139</v>
      </c>
      <c r="G7" s="112" t="s">
        <v>146</v>
      </c>
      <c r="H7" s="113"/>
      <c r="I7" s="113"/>
      <c r="J7" s="114"/>
    </row>
    <row r="8" spans="1:10" s="29" customFormat="1" ht="27" customHeight="1" thickBot="1">
      <c r="A8" s="111"/>
      <c r="B8" s="124"/>
      <c r="C8" s="125"/>
      <c r="D8" s="125"/>
      <c r="E8" s="126"/>
      <c r="F8" s="119"/>
      <c r="G8" s="115"/>
      <c r="H8" s="116"/>
      <c r="I8" s="116"/>
      <c r="J8" s="117"/>
    </row>
    <row r="9" spans="1:10" s="29" customFormat="1" ht="27" customHeight="1" thickBot="1" thickTop="1">
      <c r="A9" s="30"/>
      <c r="B9" s="127"/>
      <c r="C9" s="128"/>
      <c r="D9" s="128"/>
      <c r="E9" s="129"/>
      <c r="F9" s="120"/>
      <c r="G9" s="10">
        <v>2009</v>
      </c>
      <c r="H9" s="10">
        <v>2010</v>
      </c>
      <c r="I9" s="50"/>
      <c r="J9" s="51">
        <v>2011</v>
      </c>
    </row>
    <row r="10" spans="1:10" s="29" customFormat="1" ht="24" customHeight="1" thickBot="1" thickTop="1">
      <c r="A10" s="31">
        <v>1</v>
      </c>
      <c r="B10" s="130">
        <v>1</v>
      </c>
      <c r="C10" s="131"/>
      <c r="D10" s="131"/>
      <c r="E10" s="131"/>
      <c r="F10" s="46">
        <v>2</v>
      </c>
      <c r="G10" s="48">
        <v>3</v>
      </c>
      <c r="H10" s="48">
        <v>4</v>
      </c>
      <c r="I10" s="48">
        <v>5</v>
      </c>
      <c r="J10" s="52">
        <v>5</v>
      </c>
    </row>
    <row r="11" spans="1:10" s="29" customFormat="1" ht="36.75" customHeight="1" thickBot="1" thickTop="1">
      <c r="A11" s="32"/>
      <c r="B11" s="135" t="s">
        <v>140</v>
      </c>
      <c r="C11" s="136"/>
      <c r="D11" s="136"/>
      <c r="E11" s="137"/>
      <c r="F11" s="11" t="s">
        <v>141</v>
      </c>
      <c r="G11" s="12">
        <f>SUM(G12+G19+G24+G33+G37+G59+G61+G64+G78)</f>
        <v>885004</v>
      </c>
      <c r="H11" s="12">
        <f>SUM(H12+H19+H24+H33+H37+H59+H61+H64+H78)</f>
        <v>976139</v>
      </c>
      <c r="I11" s="12">
        <f>SUM(I12+I19+I24+I33+I37+I59+I61+I64+I78)</f>
        <v>303126</v>
      </c>
      <c r="J11" s="12">
        <f>SUM(J12+J19+J24+J33+J37+J59+J61+J64+J78)</f>
        <v>1052713</v>
      </c>
    </row>
    <row r="12" spans="1:10" s="29" customFormat="1" ht="27" customHeight="1" thickTop="1">
      <c r="A12" s="33" t="s">
        <v>13</v>
      </c>
      <c r="B12" s="132" t="s">
        <v>14</v>
      </c>
      <c r="C12" s="133"/>
      <c r="D12" s="133"/>
      <c r="E12" s="134"/>
      <c r="F12" s="13" t="s">
        <v>13</v>
      </c>
      <c r="G12" s="14">
        <f>SUM(G13)</f>
        <v>680259</v>
      </c>
      <c r="H12" s="14">
        <f>SUM(H13)</f>
        <v>762546</v>
      </c>
      <c r="I12" s="14">
        <f>SUM(I13)</f>
        <v>169780</v>
      </c>
      <c r="J12" s="53">
        <f>SUM(J13)</f>
        <v>835034</v>
      </c>
    </row>
    <row r="13" spans="1:10" s="29" customFormat="1" ht="39" customHeight="1">
      <c r="A13" s="34" t="s">
        <v>29</v>
      </c>
      <c r="B13" s="80" t="s">
        <v>30</v>
      </c>
      <c r="C13" s="81"/>
      <c r="D13" s="81"/>
      <c r="E13" s="82"/>
      <c r="F13" s="15" t="s">
        <v>29</v>
      </c>
      <c r="G13" s="16">
        <v>680259</v>
      </c>
      <c r="H13" s="16">
        <v>762546</v>
      </c>
      <c r="I13" s="16">
        <f>SUM(I14:I18)</f>
        <v>169780</v>
      </c>
      <c r="J13" s="54">
        <v>835034</v>
      </c>
    </row>
    <row r="14" spans="1:10" s="29" customFormat="1" ht="58.5" customHeight="1" hidden="1">
      <c r="A14" s="35" t="s">
        <v>31</v>
      </c>
      <c r="B14" s="83" t="s">
        <v>32</v>
      </c>
      <c r="C14" s="84"/>
      <c r="D14" s="84"/>
      <c r="E14" s="85"/>
      <c r="F14" s="17" t="s">
        <v>31</v>
      </c>
      <c r="G14" s="18">
        <v>400</v>
      </c>
      <c r="H14" s="18">
        <v>400</v>
      </c>
      <c r="I14" s="18">
        <v>250</v>
      </c>
      <c r="J14" s="55">
        <v>560</v>
      </c>
    </row>
    <row r="15" spans="1:10" s="29" customFormat="1" ht="123.75" customHeight="1" hidden="1">
      <c r="A15" s="35" t="s">
        <v>33</v>
      </c>
      <c r="B15" s="83" t="s">
        <v>147</v>
      </c>
      <c r="C15" s="84"/>
      <c r="D15" s="84"/>
      <c r="E15" s="85"/>
      <c r="F15" s="17" t="s">
        <v>33</v>
      </c>
      <c r="G15" s="18">
        <v>210192</v>
      </c>
      <c r="H15" s="18">
        <f>210192+9000+7606</f>
        <v>226798</v>
      </c>
      <c r="I15" s="18">
        <v>168134</v>
      </c>
      <c r="J15" s="55">
        <v>175482</v>
      </c>
    </row>
    <row r="16" spans="1:10" s="29" customFormat="1" ht="111.75" customHeight="1" hidden="1">
      <c r="A16" s="35" t="s">
        <v>34</v>
      </c>
      <c r="B16" s="83" t="s">
        <v>148</v>
      </c>
      <c r="C16" s="84"/>
      <c r="D16" s="84"/>
      <c r="E16" s="85"/>
      <c r="F16" s="17" t="s">
        <v>34</v>
      </c>
      <c r="G16" s="18">
        <v>1900</v>
      </c>
      <c r="H16" s="18">
        <v>1900</v>
      </c>
      <c r="I16" s="18">
        <v>1266</v>
      </c>
      <c r="J16" s="55">
        <v>655</v>
      </c>
    </row>
    <row r="17" spans="1:10" s="29" customFormat="1" ht="57" customHeight="1" hidden="1">
      <c r="A17" s="35" t="s">
        <v>35</v>
      </c>
      <c r="B17" s="83" t="s">
        <v>67</v>
      </c>
      <c r="C17" s="84"/>
      <c r="D17" s="84"/>
      <c r="E17" s="85"/>
      <c r="F17" s="17" t="s">
        <v>35</v>
      </c>
      <c r="G17" s="18">
        <v>200</v>
      </c>
      <c r="H17" s="18">
        <v>200</v>
      </c>
      <c r="I17" s="18">
        <v>100</v>
      </c>
      <c r="J17" s="55">
        <v>844</v>
      </c>
    </row>
    <row r="18" spans="1:10" s="29" customFormat="1" ht="266.25" customHeight="1" hidden="1">
      <c r="A18" s="35" t="s">
        <v>36</v>
      </c>
      <c r="B18" s="83" t="s">
        <v>149</v>
      </c>
      <c r="C18" s="84"/>
      <c r="D18" s="84"/>
      <c r="E18" s="85"/>
      <c r="F18" s="17" t="s">
        <v>36</v>
      </c>
      <c r="G18" s="18">
        <v>50</v>
      </c>
      <c r="H18" s="18">
        <v>50</v>
      </c>
      <c r="I18" s="18">
        <v>30</v>
      </c>
      <c r="J18" s="55">
        <v>35</v>
      </c>
    </row>
    <row r="19" spans="1:10" s="29" customFormat="1" ht="33.75" customHeight="1">
      <c r="A19" s="36" t="s">
        <v>37</v>
      </c>
      <c r="B19" s="80" t="s">
        <v>38</v>
      </c>
      <c r="C19" s="81"/>
      <c r="D19" s="81"/>
      <c r="E19" s="82"/>
      <c r="F19" s="15" t="s">
        <v>37</v>
      </c>
      <c r="G19" s="16">
        <f>G20+G23</f>
        <v>75954</v>
      </c>
      <c r="H19" s="16">
        <f>H20+H23</f>
        <v>81545</v>
      </c>
      <c r="I19" s="16">
        <f>I20+I23</f>
        <v>33735</v>
      </c>
      <c r="J19" s="54">
        <f>J20+J23</f>
        <v>85117</v>
      </c>
    </row>
    <row r="20" spans="1:10" s="29" customFormat="1" ht="76.5" customHeight="1">
      <c r="A20" s="37" t="s">
        <v>120</v>
      </c>
      <c r="B20" s="77" t="s">
        <v>39</v>
      </c>
      <c r="C20" s="78"/>
      <c r="D20" s="78"/>
      <c r="E20" s="79"/>
      <c r="F20" s="19" t="s">
        <v>120</v>
      </c>
      <c r="G20" s="20">
        <v>32954</v>
      </c>
      <c r="H20" s="20">
        <v>35524</v>
      </c>
      <c r="I20" s="20">
        <f>I21+I22</f>
        <v>10578</v>
      </c>
      <c r="J20" s="56">
        <v>38117</v>
      </c>
    </row>
    <row r="21" spans="1:10" s="29" customFormat="1" ht="61.5" customHeight="1" hidden="1">
      <c r="A21" s="35" t="s">
        <v>40</v>
      </c>
      <c r="B21" s="83" t="s">
        <v>41</v>
      </c>
      <c r="C21" s="84"/>
      <c r="D21" s="84"/>
      <c r="E21" s="85"/>
      <c r="F21" s="17" t="s">
        <v>40</v>
      </c>
      <c r="G21" s="21">
        <v>10771</v>
      </c>
      <c r="H21" s="21">
        <f>10771+1000</f>
        <v>11771</v>
      </c>
      <c r="I21" s="21">
        <v>9245</v>
      </c>
      <c r="J21" s="57">
        <v>9944</v>
      </c>
    </row>
    <row r="22" spans="1:10" s="29" customFormat="1" ht="57.75" customHeight="1" hidden="1">
      <c r="A22" s="35" t="s">
        <v>42</v>
      </c>
      <c r="B22" s="83" t="s">
        <v>43</v>
      </c>
      <c r="C22" s="84"/>
      <c r="D22" s="84"/>
      <c r="E22" s="85"/>
      <c r="F22" s="17" t="s">
        <v>42</v>
      </c>
      <c r="G22" s="18">
        <v>2000</v>
      </c>
      <c r="H22" s="18">
        <v>2000</v>
      </c>
      <c r="I22" s="18">
        <v>1333</v>
      </c>
      <c r="J22" s="55">
        <v>1522</v>
      </c>
    </row>
    <row r="23" spans="1:11" s="29" customFormat="1" ht="54" customHeight="1">
      <c r="A23" s="37" t="s">
        <v>68</v>
      </c>
      <c r="B23" s="77" t="s">
        <v>44</v>
      </c>
      <c r="C23" s="78"/>
      <c r="D23" s="78"/>
      <c r="E23" s="79"/>
      <c r="F23" s="19" t="s">
        <v>68</v>
      </c>
      <c r="G23" s="20">
        <v>43000</v>
      </c>
      <c r="H23" s="20">
        <v>46021</v>
      </c>
      <c r="I23" s="20">
        <v>23157</v>
      </c>
      <c r="J23" s="56">
        <v>47000</v>
      </c>
      <c r="K23" s="38"/>
    </row>
    <row r="24" spans="1:10" s="29" customFormat="1" ht="33.75" customHeight="1">
      <c r="A24" s="36" t="s">
        <v>45</v>
      </c>
      <c r="B24" s="89" t="s">
        <v>46</v>
      </c>
      <c r="C24" s="90"/>
      <c r="D24" s="90"/>
      <c r="E24" s="91"/>
      <c r="F24" s="15" t="s">
        <v>45</v>
      </c>
      <c r="G24" s="16">
        <f>G25+G26+G29</f>
        <v>79189</v>
      </c>
      <c r="H24" s="16">
        <f>H25+H26+H29</f>
        <v>81428</v>
      </c>
      <c r="I24" s="16">
        <f>I25+I26+I29</f>
        <v>36966</v>
      </c>
      <c r="J24" s="54">
        <f>J25+J26+J29</f>
        <v>81700</v>
      </c>
    </row>
    <row r="25" spans="1:10" s="29" customFormat="1" ht="34.5" customHeight="1">
      <c r="A25" s="37" t="s">
        <v>69</v>
      </c>
      <c r="B25" s="77" t="s">
        <v>142</v>
      </c>
      <c r="C25" s="78"/>
      <c r="D25" s="78"/>
      <c r="E25" s="79"/>
      <c r="F25" s="19" t="s">
        <v>143</v>
      </c>
      <c r="G25" s="20">
        <v>5000</v>
      </c>
      <c r="H25" s="20">
        <v>5500</v>
      </c>
      <c r="I25" s="20">
        <v>1100</v>
      </c>
      <c r="J25" s="56">
        <v>5500</v>
      </c>
    </row>
    <row r="26" spans="1:10" s="29" customFormat="1" ht="27" customHeight="1">
      <c r="A26" s="34" t="s">
        <v>70</v>
      </c>
      <c r="B26" s="89" t="s">
        <v>71</v>
      </c>
      <c r="C26" s="90"/>
      <c r="D26" s="90"/>
      <c r="E26" s="91"/>
      <c r="F26" s="15" t="s">
        <v>70</v>
      </c>
      <c r="G26" s="16">
        <v>61891</v>
      </c>
      <c r="H26" s="16">
        <v>62806</v>
      </c>
      <c r="I26" s="16">
        <f>I27+I28</f>
        <v>32666</v>
      </c>
      <c r="J26" s="54">
        <v>63000</v>
      </c>
    </row>
    <row r="27" spans="1:10" s="29" customFormat="1" ht="27" customHeight="1" hidden="1">
      <c r="A27" s="37" t="s">
        <v>121</v>
      </c>
      <c r="B27" s="77" t="s">
        <v>72</v>
      </c>
      <c r="C27" s="78"/>
      <c r="D27" s="78"/>
      <c r="E27" s="79"/>
      <c r="F27" s="19" t="s">
        <v>121</v>
      </c>
      <c r="G27" s="20">
        <v>34300</v>
      </c>
      <c r="H27" s="20">
        <v>34300</v>
      </c>
      <c r="I27" s="20">
        <v>22867</v>
      </c>
      <c r="J27" s="56">
        <v>24633</v>
      </c>
    </row>
    <row r="28" spans="1:10" s="29" customFormat="1" ht="27" customHeight="1" hidden="1">
      <c r="A28" s="37" t="s">
        <v>122</v>
      </c>
      <c r="B28" s="77" t="s">
        <v>73</v>
      </c>
      <c r="C28" s="78"/>
      <c r="D28" s="78"/>
      <c r="E28" s="79"/>
      <c r="F28" s="19" t="s">
        <v>122</v>
      </c>
      <c r="G28" s="20">
        <v>14699</v>
      </c>
      <c r="H28" s="20">
        <v>14699</v>
      </c>
      <c r="I28" s="20">
        <v>9799</v>
      </c>
      <c r="J28" s="56">
        <v>11105</v>
      </c>
    </row>
    <row r="29" spans="1:10" s="29" customFormat="1" ht="27" customHeight="1">
      <c r="A29" s="37" t="s">
        <v>74</v>
      </c>
      <c r="B29" s="77" t="s">
        <v>47</v>
      </c>
      <c r="C29" s="78"/>
      <c r="D29" s="78"/>
      <c r="E29" s="79"/>
      <c r="F29" s="19" t="s">
        <v>74</v>
      </c>
      <c r="G29" s="20">
        <v>12298</v>
      </c>
      <c r="H29" s="20">
        <v>13122</v>
      </c>
      <c r="I29" s="20">
        <f>I30+I31+I32</f>
        <v>3200</v>
      </c>
      <c r="J29" s="56">
        <v>13200</v>
      </c>
    </row>
    <row r="30" spans="1:10" s="29" customFormat="1" ht="69" customHeight="1" hidden="1">
      <c r="A30" s="37" t="s">
        <v>123</v>
      </c>
      <c r="B30" s="77" t="s">
        <v>75</v>
      </c>
      <c r="C30" s="78"/>
      <c r="D30" s="78"/>
      <c r="E30" s="79"/>
      <c r="F30" s="19" t="s">
        <v>123</v>
      </c>
      <c r="G30" s="20">
        <v>6480</v>
      </c>
      <c r="H30" s="20">
        <v>270</v>
      </c>
      <c r="I30" s="20">
        <v>135</v>
      </c>
      <c r="J30" s="56">
        <v>136</v>
      </c>
    </row>
    <row r="31" spans="1:10" s="29" customFormat="1" ht="89.25" customHeight="1" hidden="1">
      <c r="A31" s="37" t="s">
        <v>124</v>
      </c>
      <c r="B31" s="77" t="s">
        <v>77</v>
      </c>
      <c r="C31" s="78"/>
      <c r="D31" s="78"/>
      <c r="E31" s="79"/>
      <c r="F31" s="19" t="s">
        <v>124</v>
      </c>
      <c r="G31" s="20">
        <v>0</v>
      </c>
      <c r="H31" s="20">
        <v>0</v>
      </c>
      <c r="I31" s="20">
        <v>0</v>
      </c>
      <c r="J31" s="56">
        <v>0</v>
      </c>
    </row>
    <row r="32" spans="1:10" s="29" customFormat="1" ht="76.5" customHeight="1" hidden="1">
      <c r="A32" s="37" t="s">
        <v>125</v>
      </c>
      <c r="B32" s="77" t="s">
        <v>76</v>
      </c>
      <c r="C32" s="78"/>
      <c r="D32" s="78"/>
      <c r="E32" s="79"/>
      <c r="F32" s="19" t="s">
        <v>125</v>
      </c>
      <c r="G32" s="20">
        <v>0</v>
      </c>
      <c r="H32" s="20">
        <v>6130</v>
      </c>
      <c r="I32" s="20">
        <v>3065</v>
      </c>
      <c r="J32" s="56">
        <v>2159</v>
      </c>
    </row>
    <row r="33" spans="1:10" s="29" customFormat="1" ht="24.75" customHeight="1">
      <c r="A33" s="36" t="s">
        <v>48</v>
      </c>
      <c r="B33" s="80" t="s">
        <v>126</v>
      </c>
      <c r="C33" s="81"/>
      <c r="D33" s="81"/>
      <c r="E33" s="82"/>
      <c r="F33" s="15" t="s">
        <v>48</v>
      </c>
      <c r="G33" s="16">
        <v>6129</v>
      </c>
      <c r="H33" s="16">
        <v>6540</v>
      </c>
      <c r="I33" s="16">
        <f>SUM(I34:I36)</f>
        <v>3000</v>
      </c>
      <c r="J33" s="54">
        <v>6600</v>
      </c>
    </row>
    <row r="34" spans="1:10" s="29" customFormat="1" ht="66" customHeight="1" hidden="1">
      <c r="A34" s="37" t="s">
        <v>49</v>
      </c>
      <c r="B34" s="77" t="s">
        <v>50</v>
      </c>
      <c r="C34" s="78"/>
      <c r="D34" s="78"/>
      <c r="E34" s="79"/>
      <c r="F34" s="19" t="s">
        <v>49</v>
      </c>
      <c r="G34" s="20">
        <v>1000</v>
      </c>
      <c r="H34" s="20">
        <v>1000</v>
      </c>
      <c r="I34" s="20">
        <v>666</v>
      </c>
      <c r="J34" s="56">
        <v>1046</v>
      </c>
    </row>
    <row r="35" spans="1:10" s="29" customFormat="1" ht="123" customHeight="1" hidden="1">
      <c r="A35" s="37" t="s">
        <v>51</v>
      </c>
      <c r="B35" s="89" t="s">
        <v>151</v>
      </c>
      <c r="C35" s="90"/>
      <c r="D35" s="90"/>
      <c r="E35" s="91"/>
      <c r="F35" s="19" t="s">
        <v>51</v>
      </c>
      <c r="G35" s="16">
        <v>3500</v>
      </c>
      <c r="H35" s="16">
        <v>3500</v>
      </c>
      <c r="I35" s="16">
        <v>2334</v>
      </c>
      <c r="J35" s="54">
        <v>2268</v>
      </c>
    </row>
    <row r="36" spans="1:10" s="29" customFormat="1" ht="39.75" customHeight="1" hidden="1">
      <c r="A36" s="37" t="s">
        <v>128</v>
      </c>
      <c r="B36" s="89" t="s">
        <v>150</v>
      </c>
      <c r="C36" s="90"/>
      <c r="D36" s="90"/>
      <c r="E36" s="91"/>
      <c r="F36" s="19" t="s">
        <v>128</v>
      </c>
      <c r="G36" s="16">
        <v>0</v>
      </c>
      <c r="H36" s="16">
        <v>0</v>
      </c>
      <c r="I36" s="16">
        <v>0</v>
      </c>
      <c r="J36" s="54">
        <v>11</v>
      </c>
    </row>
    <row r="37" spans="1:10" s="66" customFormat="1" ht="64.5" customHeight="1">
      <c r="A37" s="36" t="s">
        <v>52</v>
      </c>
      <c r="B37" s="95" t="s">
        <v>159</v>
      </c>
      <c r="C37" s="96"/>
      <c r="D37" s="96"/>
      <c r="E37" s="97"/>
      <c r="F37" s="26" t="s">
        <v>160</v>
      </c>
      <c r="G37" s="27">
        <f>G46+G47+G49+G55+G57</f>
        <v>28945</v>
      </c>
      <c r="H37" s="27">
        <f>H46+H47+H49+H55+H57</f>
        <v>28921</v>
      </c>
      <c r="I37" s="27">
        <f>I46+I47+I49+I55+I57</f>
        <v>40040</v>
      </c>
      <c r="J37" s="27">
        <f>J46+J47+J49+J55+J57</f>
        <v>28927</v>
      </c>
    </row>
    <row r="38" spans="1:10" s="29" customFormat="1" ht="42.75" customHeight="1" hidden="1">
      <c r="A38" s="37" t="s">
        <v>127</v>
      </c>
      <c r="B38" s="77" t="s">
        <v>78</v>
      </c>
      <c r="C38" s="78"/>
      <c r="D38" s="78"/>
      <c r="E38" s="79"/>
      <c r="F38" s="19" t="s">
        <v>127</v>
      </c>
      <c r="G38" s="16">
        <v>0</v>
      </c>
      <c r="H38" s="16">
        <v>0</v>
      </c>
      <c r="I38" s="16">
        <v>0</v>
      </c>
      <c r="J38" s="54">
        <v>0</v>
      </c>
    </row>
    <row r="39" spans="1:10" s="29" customFormat="1" ht="39.75" customHeight="1" hidden="1">
      <c r="A39" s="37" t="s">
        <v>53</v>
      </c>
      <c r="B39" s="77" t="s">
        <v>54</v>
      </c>
      <c r="C39" s="78"/>
      <c r="D39" s="78"/>
      <c r="E39" s="79"/>
      <c r="F39" s="19" t="s">
        <v>53</v>
      </c>
      <c r="G39" s="20">
        <f>G40+G41+G42</f>
        <v>0</v>
      </c>
      <c r="H39" s="20">
        <f>H40+H41+H42</f>
        <v>0</v>
      </c>
      <c r="I39" s="20">
        <f>I40+I41+I42</f>
        <v>0</v>
      </c>
      <c r="J39" s="56">
        <f>J40+J41+J42</f>
        <v>57</v>
      </c>
    </row>
    <row r="40" spans="1:10" s="29" customFormat="1" ht="24.75" customHeight="1" hidden="1">
      <c r="A40" s="37" t="s">
        <v>55</v>
      </c>
      <c r="B40" s="77" t="s">
        <v>56</v>
      </c>
      <c r="C40" s="78"/>
      <c r="D40" s="78"/>
      <c r="E40" s="79"/>
      <c r="F40" s="19" t="s">
        <v>55</v>
      </c>
      <c r="G40" s="20">
        <v>0</v>
      </c>
      <c r="H40" s="20">
        <v>0</v>
      </c>
      <c r="I40" s="20">
        <v>0</v>
      </c>
      <c r="J40" s="56">
        <v>3</v>
      </c>
    </row>
    <row r="41" spans="1:10" s="29" customFormat="1" ht="61.5" customHeight="1" hidden="1">
      <c r="A41" s="37" t="s">
        <v>57</v>
      </c>
      <c r="B41" s="77" t="s">
        <v>58</v>
      </c>
      <c r="C41" s="78"/>
      <c r="D41" s="78"/>
      <c r="E41" s="79"/>
      <c r="F41" s="19" t="s">
        <v>57</v>
      </c>
      <c r="G41" s="20">
        <v>0</v>
      </c>
      <c r="H41" s="20">
        <v>0</v>
      </c>
      <c r="I41" s="20">
        <v>0</v>
      </c>
      <c r="J41" s="56">
        <v>11</v>
      </c>
    </row>
    <row r="42" spans="1:10" s="29" customFormat="1" ht="24.75" customHeight="1" hidden="1" thickBot="1">
      <c r="A42" s="34" t="s">
        <v>59</v>
      </c>
      <c r="B42" s="80" t="s">
        <v>60</v>
      </c>
      <c r="C42" s="81"/>
      <c r="D42" s="81"/>
      <c r="E42" s="82"/>
      <c r="F42" s="15" t="s">
        <v>59</v>
      </c>
      <c r="G42" s="16">
        <v>0</v>
      </c>
      <c r="H42" s="16">
        <v>0</v>
      </c>
      <c r="I42" s="16">
        <v>0</v>
      </c>
      <c r="J42" s="54">
        <v>43</v>
      </c>
    </row>
    <row r="43" spans="1:10" s="29" customFormat="1" ht="24.75" customHeight="1" hidden="1" thickBot="1" thickTop="1">
      <c r="A43" s="39"/>
      <c r="B43" s="141" t="s">
        <v>0</v>
      </c>
      <c r="C43" s="142"/>
      <c r="D43" s="142"/>
      <c r="E43" s="143"/>
      <c r="F43" s="22"/>
      <c r="G43" s="23">
        <f>SUM(G47+G49+G55+G57+G59+G61+G64+G78+G44)</f>
        <v>43423</v>
      </c>
      <c r="H43" s="23">
        <f>SUM(H47+H49+H55+H57+H59+H61+H64+H78+H44)</f>
        <v>44030</v>
      </c>
      <c r="I43" s="23">
        <f>SUM(I47+I49+I55+I57+I59+I61+I64+I78+I44)</f>
        <v>59645</v>
      </c>
      <c r="J43" s="58">
        <f>SUM(J47+J49+J55+J57+J59+J61+J64+J78+J44)</f>
        <v>44212</v>
      </c>
    </row>
    <row r="44" spans="1:10" s="29" customFormat="1" ht="90.75" customHeight="1" hidden="1" thickTop="1">
      <c r="A44" s="40" t="s">
        <v>61</v>
      </c>
      <c r="B44" s="89" t="s">
        <v>62</v>
      </c>
      <c r="C44" s="90"/>
      <c r="D44" s="90"/>
      <c r="E44" s="91"/>
      <c r="F44" s="15" t="s">
        <v>61</v>
      </c>
      <c r="G44" s="16">
        <v>0</v>
      </c>
      <c r="H44" s="16">
        <v>0</v>
      </c>
      <c r="I44" s="16">
        <f>I45</f>
        <v>0</v>
      </c>
      <c r="J44" s="54">
        <v>0</v>
      </c>
    </row>
    <row r="45" spans="1:10" s="29" customFormat="1" ht="49.5" customHeight="1" hidden="1">
      <c r="A45" s="34" t="s">
        <v>79</v>
      </c>
      <c r="B45" s="80" t="s">
        <v>80</v>
      </c>
      <c r="C45" s="81"/>
      <c r="D45" s="81"/>
      <c r="E45" s="82"/>
      <c r="F45" s="15" t="s">
        <v>79</v>
      </c>
      <c r="G45" s="16">
        <v>40</v>
      </c>
      <c r="H45" s="16">
        <v>40</v>
      </c>
      <c r="I45" s="16">
        <v>0</v>
      </c>
      <c r="J45" s="54">
        <v>27</v>
      </c>
    </row>
    <row r="46" spans="1:10" s="29" customFormat="1" ht="85.5" customHeight="1">
      <c r="A46" s="34"/>
      <c r="B46" s="138" t="s">
        <v>161</v>
      </c>
      <c r="C46" s="139"/>
      <c r="D46" s="139"/>
      <c r="E46" s="140"/>
      <c r="F46" s="15" t="s">
        <v>61</v>
      </c>
      <c r="G46" s="16">
        <v>50</v>
      </c>
      <c r="H46" s="16">
        <v>50</v>
      </c>
      <c r="I46" s="16"/>
      <c r="J46" s="54">
        <v>50</v>
      </c>
    </row>
    <row r="47" spans="1:10" s="29" customFormat="1" ht="54" customHeight="1">
      <c r="A47" s="36" t="s">
        <v>1</v>
      </c>
      <c r="B47" s="89" t="s">
        <v>2</v>
      </c>
      <c r="C47" s="90"/>
      <c r="D47" s="90"/>
      <c r="E47" s="91"/>
      <c r="F47" s="15" t="s">
        <v>1</v>
      </c>
      <c r="G47" s="16">
        <v>18</v>
      </c>
      <c r="H47" s="16">
        <v>2</v>
      </c>
      <c r="I47" s="16">
        <f>I48</f>
        <v>700</v>
      </c>
      <c r="J47" s="54">
        <v>0</v>
      </c>
    </row>
    <row r="48" spans="1:10" s="29" customFormat="1" ht="57.75" customHeight="1" hidden="1">
      <c r="A48" s="34" t="s">
        <v>81</v>
      </c>
      <c r="B48" s="89" t="s">
        <v>82</v>
      </c>
      <c r="C48" s="90"/>
      <c r="D48" s="90"/>
      <c r="E48" s="91"/>
      <c r="F48" s="15" t="s">
        <v>81</v>
      </c>
      <c r="G48" s="16">
        <v>900</v>
      </c>
      <c r="H48" s="16">
        <v>900</v>
      </c>
      <c r="I48" s="16">
        <v>700</v>
      </c>
      <c r="J48" s="54">
        <v>569</v>
      </c>
    </row>
    <row r="49" spans="1:10" s="29" customFormat="1" ht="85.5" customHeight="1">
      <c r="A49" s="36" t="s">
        <v>3</v>
      </c>
      <c r="B49" s="89" t="s">
        <v>65</v>
      </c>
      <c r="C49" s="90"/>
      <c r="D49" s="90"/>
      <c r="E49" s="91"/>
      <c r="F49" s="15" t="s">
        <v>3</v>
      </c>
      <c r="G49" s="16">
        <v>23000</v>
      </c>
      <c r="H49" s="16">
        <v>23000</v>
      </c>
      <c r="I49" s="16">
        <f>I50+I53</f>
        <v>23350</v>
      </c>
      <c r="J49" s="54">
        <v>23000</v>
      </c>
    </row>
    <row r="50" spans="1:10" s="29" customFormat="1" ht="87" customHeight="1" hidden="1">
      <c r="A50" s="34" t="s">
        <v>4</v>
      </c>
      <c r="B50" s="89" t="s">
        <v>5</v>
      </c>
      <c r="C50" s="90"/>
      <c r="D50" s="90"/>
      <c r="E50" s="91"/>
      <c r="F50" s="15" t="s">
        <v>4</v>
      </c>
      <c r="G50" s="16">
        <f>G51+G52</f>
        <v>18700</v>
      </c>
      <c r="H50" s="16">
        <f>H51+H52</f>
        <v>32700</v>
      </c>
      <c r="I50" s="16">
        <f>I51+I52</f>
        <v>23350</v>
      </c>
      <c r="J50" s="54">
        <f>J51+J52</f>
        <v>24684</v>
      </c>
    </row>
    <row r="51" spans="1:10" s="29" customFormat="1" ht="82.5" customHeight="1" hidden="1">
      <c r="A51" s="41" t="s">
        <v>83</v>
      </c>
      <c r="B51" s="107" t="s">
        <v>84</v>
      </c>
      <c r="C51" s="108"/>
      <c r="D51" s="108"/>
      <c r="E51" s="109"/>
      <c r="F51" s="24" t="s">
        <v>83</v>
      </c>
      <c r="G51" s="21">
        <v>18640</v>
      </c>
      <c r="H51" s="21">
        <f>26990+5000</f>
        <v>31990</v>
      </c>
      <c r="I51" s="21">
        <v>22996</v>
      </c>
      <c r="J51" s="57">
        <v>23583</v>
      </c>
    </row>
    <row r="52" spans="1:10" s="29" customFormat="1" ht="96.75" customHeight="1" hidden="1">
      <c r="A52" s="41" t="s">
        <v>85</v>
      </c>
      <c r="B52" s="107" t="s">
        <v>86</v>
      </c>
      <c r="C52" s="108"/>
      <c r="D52" s="108"/>
      <c r="E52" s="109"/>
      <c r="F52" s="24" t="s">
        <v>85</v>
      </c>
      <c r="G52" s="21">
        <v>60</v>
      </c>
      <c r="H52" s="21">
        <v>710</v>
      </c>
      <c r="I52" s="21">
        <v>354</v>
      </c>
      <c r="J52" s="57">
        <v>1101</v>
      </c>
    </row>
    <row r="53" spans="1:10" s="29" customFormat="1" ht="71.25" customHeight="1" hidden="1">
      <c r="A53" s="34" t="s">
        <v>130</v>
      </c>
      <c r="B53" s="89" t="s">
        <v>129</v>
      </c>
      <c r="C53" s="90"/>
      <c r="D53" s="90"/>
      <c r="E53" s="91"/>
      <c r="F53" s="15" t="s">
        <v>130</v>
      </c>
      <c r="G53" s="16">
        <f>G54</f>
        <v>0</v>
      </c>
      <c r="H53" s="16">
        <f>H54</f>
        <v>0</v>
      </c>
      <c r="I53" s="16">
        <f>I54</f>
        <v>0</v>
      </c>
      <c r="J53" s="54">
        <f>J54</f>
        <v>-5</v>
      </c>
    </row>
    <row r="54" spans="1:10" s="29" customFormat="1" ht="49.5" customHeight="1" hidden="1">
      <c r="A54" s="41" t="s">
        <v>131</v>
      </c>
      <c r="B54" s="107" t="s">
        <v>132</v>
      </c>
      <c r="C54" s="108"/>
      <c r="D54" s="108"/>
      <c r="E54" s="109"/>
      <c r="F54" s="24" t="s">
        <v>131</v>
      </c>
      <c r="G54" s="21">
        <v>0</v>
      </c>
      <c r="H54" s="21">
        <v>0</v>
      </c>
      <c r="I54" s="21">
        <v>0</v>
      </c>
      <c r="J54" s="57">
        <v>-5</v>
      </c>
    </row>
    <row r="55" spans="1:10" s="29" customFormat="1" ht="55.5" customHeight="1">
      <c r="A55" s="36" t="s">
        <v>6</v>
      </c>
      <c r="B55" s="89" t="s">
        <v>7</v>
      </c>
      <c r="C55" s="90"/>
      <c r="D55" s="90"/>
      <c r="E55" s="91"/>
      <c r="F55" s="15" t="s">
        <v>6</v>
      </c>
      <c r="G55" s="16">
        <v>100</v>
      </c>
      <c r="H55" s="16">
        <v>100</v>
      </c>
      <c r="I55" s="16">
        <f>I56</f>
        <v>108</v>
      </c>
      <c r="J55" s="54">
        <v>100</v>
      </c>
    </row>
    <row r="56" spans="1:10" s="29" customFormat="1" ht="67.5" customHeight="1" hidden="1">
      <c r="A56" s="34" t="s">
        <v>87</v>
      </c>
      <c r="B56" s="77" t="s">
        <v>88</v>
      </c>
      <c r="C56" s="78"/>
      <c r="D56" s="78"/>
      <c r="E56" s="79"/>
      <c r="F56" s="15" t="s">
        <v>87</v>
      </c>
      <c r="G56" s="16">
        <v>108</v>
      </c>
      <c r="H56" s="16">
        <v>108</v>
      </c>
      <c r="I56" s="16">
        <v>108</v>
      </c>
      <c r="J56" s="54">
        <v>108</v>
      </c>
    </row>
    <row r="57" spans="1:10" s="29" customFormat="1" ht="87.75" customHeight="1">
      <c r="A57" s="36" t="s">
        <v>8</v>
      </c>
      <c r="B57" s="77" t="s">
        <v>66</v>
      </c>
      <c r="C57" s="78"/>
      <c r="D57" s="78"/>
      <c r="E57" s="79"/>
      <c r="F57" s="15" t="s">
        <v>157</v>
      </c>
      <c r="G57" s="16">
        <v>5777</v>
      </c>
      <c r="H57" s="16">
        <v>5769</v>
      </c>
      <c r="I57" s="16">
        <f>I58</f>
        <v>15882</v>
      </c>
      <c r="J57" s="54">
        <v>5777</v>
      </c>
    </row>
    <row r="58" spans="1:10" s="29" customFormat="1" ht="69.75" customHeight="1" hidden="1">
      <c r="A58" s="37" t="s">
        <v>89</v>
      </c>
      <c r="B58" s="77" t="s">
        <v>90</v>
      </c>
      <c r="C58" s="78"/>
      <c r="D58" s="78"/>
      <c r="E58" s="79"/>
      <c r="F58" s="19" t="s">
        <v>89</v>
      </c>
      <c r="G58" s="20">
        <v>14000</v>
      </c>
      <c r="H58" s="20">
        <f>14000+2000+5000</f>
        <v>21000</v>
      </c>
      <c r="I58" s="20">
        <v>15882</v>
      </c>
      <c r="J58" s="56">
        <v>15882</v>
      </c>
    </row>
    <row r="59" spans="1:10" s="29" customFormat="1" ht="55.5" customHeight="1">
      <c r="A59" s="42" t="s">
        <v>9</v>
      </c>
      <c r="B59" s="104" t="s">
        <v>10</v>
      </c>
      <c r="C59" s="105"/>
      <c r="D59" s="105"/>
      <c r="E59" s="106"/>
      <c r="F59" s="19" t="s">
        <v>9</v>
      </c>
      <c r="G59" s="20">
        <v>3786</v>
      </c>
      <c r="H59" s="20">
        <v>3976</v>
      </c>
      <c r="I59" s="20">
        <f>I60</f>
        <v>2664</v>
      </c>
      <c r="J59" s="56">
        <v>4000</v>
      </c>
    </row>
    <row r="60" spans="1:10" s="29" customFormat="1" ht="24.75" customHeight="1" hidden="1">
      <c r="A60" s="37" t="s">
        <v>11</v>
      </c>
      <c r="B60" s="104" t="s">
        <v>12</v>
      </c>
      <c r="C60" s="105"/>
      <c r="D60" s="105"/>
      <c r="E60" s="106"/>
      <c r="F60" s="19" t="s">
        <v>11</v>
      </c>
      <c r="G60" s="20">
        <v>8086</v>
      </c>
      <c r="H60" s="20">
        <f>8086-5000</f>
        <v>3086</v>
      </c>
      <c r="I60" s="20">
        <v>2664</v>
      </c>
      <c r="J60" s="56">
        <v>2664</v>
      </c>
    </row>
    <row r="61" spans="1:10" s="29" customFormat="1" ht="62.25" customHeight="1">
      <c r="A61" s="42" t="s">
        <v>15</v>
      </c>
      <c r="B61" s="104" t="s">
        <v>16</v>
      </c>
      <c r="C61" s="105"/>
      <c r="D61" s="105"/>
      <c r="E61" s="106"/>
      <c r="F61" s="19" t="s">
        <v>15</v>
      </c>
      <c r="G61" s="20">
        <v>1141</v>
      </c>
      <c r="H61" s="20">
        <v>939</v>
      </c>
      <c r="I61" s="20">
        <f>SUM(I62:I63)</f>
        <v>11648</v>
      </c>
      <c r="J61" s="56">
        <v>835</v>
      </c>
    </row>
    <row r="62" spans="1:10" s="29" customFormat="1" ht="42.75" customHeight="1" hidden="1">
      <c r="A62" s="37" t="s">
        <v>91</v>
      </c>
      <c r="B62" s="104" t="s">
        <v>92</v>
      </c>
      <c r="C62" s="105"/>
      <c r="D62" s="105"/>
      <c r="E62" s="106"/>
      <c r="F62" s="19" t="s">
        <v>91</v>
      </c>
      <c r="G62" s="20">
        <v>0</v>
      </c>
      <c r="H62" s="20">
        <v>0</v>
      </c>
      <c r="I62" s="20">
        <v>748</v>
      </c>
      <c r="J62" s="56">
        <v>0</v>
      </c>
    </row>
    <row r="63" spans="1:10" s="29" customFormat="1" ht="83.25" customHeight="1" hidden="1">
      <c r="A63" s="34" t="s">
        <v>93</v>
      </c>
      <c r="B63" s="77" t="s">
        <v>94</v>
      </c>
      <c r="C63" s="78"/>
      <c r="D63" s="78"/>
      <c r="E63" s="79"/>
      <c r="F63" s="15" t="s">
        <v>93</v>
      </c>
      <c r="G63" s="20">
        <v>1800</v>
      </c>
      <c r="H63" s="20">
        <v>300</v>
      </c>
      <c r="I63" s="20">
        <v>10900</v>
      </c>
      <c r="J63" s="56">
        <v>300</v>
      </c>
    </row>
    <row r="64" spans="1:10" s="29" customFormat="1" ht="29.25" customHeight="1">
      <c r="A64" s="36" t="s">
        <v>17</v>
      </c>
      <c r="B64" s="89" t="s">
        <v>18</v>
      </c>
      <c r="C64" s="90"/>
      <c r="D64" s="90"/>
      <c r="E64" s="91"/>
      <c r="F64" s="15" t="s">
        <v>17</v>
      </c>
      <c r="G64" s="16">
        <v>8851</v>
      </c>
      <c r="H64" s="16">
        <v>9444</v>
      </c>
      <c r="I64" s="16">
        <f>I65+I66+I67+I68+I77+I69+I70+I73+I74+I75+I76</f>
        <v>4693</v>
      </c>
      <c r="J64" s="54">
        <v>10000</v>
      </c>
    </row>
    <row r="65" spans="1:10" s="29" customFormat="1" ht="96.75" customHeight="1" hidden="1">
      <c r="A65" s="37" t="s">
        <v>19</v>
      </c>
      <c r="B65" s="77" t="s">
        <v>95</v>
      </c>
      <c r="C65" s="78"/>
      <c r="D65" s="78"/>
      <c r="E65" s="79"/>
      <c r="F65" s="19" t="s">
        <v>19</v>
      </c>
      <c r="G65" s="20">
        <v>100</v>
      </c>
      <c r="H65" s="20">
        <v>100</v>
      </c>
      <c r="I65" s="20">
        <v>75</v>
      </c>
      <c r="J65" s="56">
        <v>34</v>
      </c>
    </row>
    <row r="66" spans="1:10" s="29" customFormat="1" ht="84.75" customHeight="1" hidden="1">
      <c r="A66" s="37" t="s">
        <v>20</v>
      </c>
      <c r="B66" s="77" t="s">
        <v>21</v>
      </c>
      <c r="C66" s="78"/>
      <c r="D66" s="78"/>
      <c r="E66" s="79"/>
      <c r="F66" s="19" t="s">
        <v>20</v>
      </c>
      <c r="G66" s="20">
        <v>10</v>
      </c>
      <c r="H66" s="20">
        <v>10</v>
      </c>
      <c r="I66" s="20">
        <v>7</v>
      </c>
      <c r="J66" s="56">
        <v>15</v>
      </c>
    </row>
    <row r="67" spans="1:10" s="29" customFormat="1" ht="81" customHeight="1" hidden="1">
      <c r="A67" s="37" t="s">
        <v>22</v>
      </c>
      <c r="B67" s="77" t="s">
        <v>23</v>
      </c>
      <c r="C67" s="78"/>
      <c r="D67" s="78"/>
      <c r="E67" s="79"/>
      <c r="F67" s="19" t="s">
        <v>22</v>
      </c>
      <c r="G67" s="20">
        <v>200</v>
      </c>
      <c r="H67" s="20">
        <v>200</v>
      </c>
      <c r="I67" s="20">
        <v>150</v>
      </c>
      <c r="J67" s="56">
        <v>107</v>
      </c>
    </row>
    <row r="68" spans="1:10" s="29" customFormat="1" ht="49.5" customHeight="1" hidden="1">
      <c r="A68" s="37" t="s">
        <v>96</v>
      </c>
      <c r="B68" s="77" t="s">
        <v>97</v>
      </c>
      <c r="C68" s="78"/>
      <c r="D68" s="78"/>
      <c r="E68" s="79"/>
      <c r="F68" s="19" t="s">
        <v>96</v>
      </c>
      <c r="G68" s="20">
        <v>500</v>
      </c>
      <c r="H68" s="20">
        <v>500</v>
      </c>
      <c r="I68" s="20">
        <v>250</v>
      </c>
      <c r="J68" s="56">
        <v>76</v>
      </c>
    </row>
    <row r="69" spans="1:10" s="29" customFormat="1" ht="77.25" customHeight="1" hidden="1">
      <c r="A69" s="37" t="s">
        <v>98</v>
      </c>
      <c r="B69" s="77" t="s">
        <v>99</v>
      </c>
      <c r="C69" s="78"/>
      <c r="D69" s="78"/>
      <c r="E69" s="79"/>
      <c r="F69" s="19" t="s">
        <v>98</v>
      </c>
      <c r="G69" s="20">
        <v>5</v>
      </c>
      <c r="H69" s="20">
        <v>5</v>
      </c>
      <c r="I69" s="20">
        <v>0</v>
      </c>
      <c r="J69" s="56">
        <v>27</v>
      </c>
    </row>
    <row r="70" spans="1:10" s="29" customFormat="1" ht="54.75" customHeight="1" hidden="1">
      <c r="A70" s="37" t="s">
        <v>106</v>
      </c>
      <c r="B70" s="77" t="s">
        <v>100</v>
      </c>
      <c r="C70" s="78"/>
      <c r="D70" s="78"/>
      <c r="E70" s="79"/>
      <c r="F70" s="19" t="s">
        <v>106</v>
      </c>
      <c r="G70" s="20">
        <v>0</v>
      </c>
      <c r="H70" s="20">
        <v>0</v>
      </c>
      <c r="I70" s="20">
        <v>0</v>
      </c>
      <c r="J70" s="56">
        <v>482</v>
      </c>
    </row>
    <row r="71" spans="1:10" s="29" customFormat="1" ht="60.75" customHeight="1" hidden="1">
      <c r="A71" s="37" t="s">
        <v>135</v>
      </c>
      <c r="B71" s="77" t="s">
        <v>136</v>
      </c>
      <c r="C71" s="78"/>
      <c r="D71" s="78"/>
      <c r="E71" s="79"/>
      <c r="F71" s="19" t="s">
        <v>135</v>
      </c>
      <c r="G71" s="20">
        <v>0</v>
      </c>
      <c r="H71" s="20">
        <v>0</v>
      </c>
      <c r="I71" s="20">
        <v>0</v>
      </c>
      <c r="J71" s="56">
        <v>35</v>
      </c>
    </row>
    <row r="72" spans="1:10" s="29" customFormat="1" ht="54.75" customHeight="1" hidden="1">
      <c r="A72" s="37" t="s">
        <v>133</v>
      </c>
      <c r="B72" s="77" t="s">
        <v>134</v>
      </c>
      <c r="C72" s="78"/>
      <c r="D72" s="78"/>
      <c r="E72" s="79"/>
      <c r="F72" s="19" t="s">
        <v>133</v>
      </c>
      <c r="G72" s="20">
        <v>0</v>
      </c>
      <c r="H72" s="20">
        <v>0</v>
      </c>
      <c r="I72" s="20">
        <v>0</v>
      </c>
      <c r="J72" s="56">
        <v>28</v>
      </c>
    </row>
    <row r="73" spans="1:10" s="29" customFormat="1" ht="58.5" customHeight="1" hidden="1">
      <c r="A73" s="37" t="s">
        <v>107</v>
      </c>
      <c r="B73" s="77" t="s">
        <v>101</v>
      </c>
      <c r="C73" s="78"/>
      <c r="D73" s="78"/>
      <c r="E73" s="79"/>
      <c r="F73" s="19" t="s">
        <v>107</v>
      </c>
      <c r="G73" s="20">
        <v>0</v>
      </c>
      <c r="H73" s="20">
        <v>0</v>
      </c>
      <c r="I73" s="20">
        <v>0</v>
      </c>
      <c r="J73" s="56">
        <v>3</v>
      </c>
    </row>
    <row r="74" spans="1:10" s="29" customFormat="1" ht="48" customHeight="1" hidden="1">
      <c r="A74" s="37" t="s">
        <v>108</v>
      </c>
      <c r="B74" s="77" t="s">
        <v>102</v>
      </c>
      <c r="C74" s="78"/>
      <c r="D74" s="78"/>
      <c r="E74" s="79"/>
      <c r="F74" s="19" t="s">
        <v>108</v>
      </c>
      <c r="G74" s="20">
        <v>0</v>
      </c>
      <c r="H74" s="20">
        <v>0</v>
      </c>
      <c r="I74" s="20">
        <v>0</v>
      </c>
      <c r="J74" s="56">
        <v>192</v>
      </c>
    </row>
    <row r="75" spans="1:10" s="29" customFormat="1" ht="97.5" customHeight="1" hidden="1">
      <c r="A75" s="37" t="s">
        <v>109</v>
      </c>
      <c r="B75" s="77" t="s">
        <v>103</v>
      </c>
      <c r="C75" s="78"/>
      <c r="D75" s="78"/>
      <c r="E75" s="79"/>
      <c r="F75" s="19" t="s">
        <v>109</v>
      </c>
      <c r="G75" s="20">
        <v>0</v>
      </c>
      <c r="H75" s="20">
        <v>0</v>
      </c>
      <c r="I75" s="20">
        <v>0</v>
      </c>
      <c r="J75" s="56">
        <v>307</v>
      </c>
    </row>
    <row r="76" spans="1:10" s="29" customFormat="1" ht="42" customHeight="1" hidden="1">
      <c r="A76" s="37" t="s">
        <v>110</v>
      </c>
      <c r="B76" s="77" t="s">
        <v>104</v>
      </c>
      <c r="C76" s="78"/>
      <c r="D76" s="78"/>
      <c r="E76" s="79"/>
      <c r="F76" s="19" t="s">
        <v>110</v>
      </c>
      <c r="G76" s="20">
        <v>0</v>
      </c>
      <c r="H76" s="20">
        <v>0</v>
      </c>
      <c r="I76" s="20">
        <v>0</v>
      </c>
      <c r="J76" s="56">
        <v>1286</v>
      </c>
    </row>
    <row r="77" spans="1:10" s="29" customFormat="1" ht="57.75" customHeight="1" hidden="1">
      <c r="A77" s="37" t="s">
        <v>111</v>
      </c>
      <c r="B77" s="77" t="s">
        <v>105</v>
      </c>
      <c r="C77" s="78"/>
      <c r="D77" s="78"/>
      <c r="E77" s="79"/>
      <c r="F77" s="19" t="s">
        <v>111</v>
      </c>
      <c r="G77" s="20">
        <v>5879</v>
      </c>
      <c r="H77" s="20">
        <v>5879</v>
      </c>
      <c r="I77" s="20">
        <v>4211</v>
      </c>
      <c r="J77" s="56">
        <v>2607</v>
      </c>
    </row>
    <row r="78" spans="1:10" s="29" customFormat="1" ht="34.5" customHeight="1" thickBot="1">
      <c r="A78" s="42" t="s">
        <v>64</v>
      </c>
      <c r="B78" s="77" t="s">
        <v>63</v>
      </c>
      <c r="C78" s="78"/>
      <c r="D78" s="78"/>
      <c r="E78" s="79"/>
      <c r="F78" s="19" t="s">
        <v>64</v>
      </c>
      <c r="G78" s="20">
        <v>750</v>
      </c>
      <c r="H78" s="20">
        <v>800</v>
      </c>
      <c r="I78" s="20">
        <f>SUM(I79:I80)</f>
        <v>600</v>
      </c>
      <c r="J78" s="56">
        <v>500</v>
      </c>
    </row>
    <row r="79" spans="1:10" s="29" customFormat="1" ht="45.75" customHeight="1" hidden="1">
      <c r="A79" s="37" t="s">
        <v>112</v>
      </c>
      <c r="B79" s="77" t="s">
        <v>113</v>
      </c>
      <c r="C79" s="78"/>
      <c r="D79" s="78"/>
      <c r="E79" s="79"/>
      <c r="F79" s="19" t="s">
        <v>112</v>
      </c>
      <c r="G79" s="20">
        <v>0</v>
      </c>
      <c r="H79" s="20">
        <v>0</v>
      </c>
      <c r="I79" s="20">
        <v>0</v>
      </c>
      <c r="J79" s="56">
        <v>12</v>
      </c>
    </row>
    <row r="80" spans="1:10" s="29" customFormat="1" ht="39.75" customHeight="1" hidden="1" thickBot="1">
      <c r="A80" s="43" t="s">
        <v>114</v>
      </c>
      <c r="B80" s="77" t="s">
        <v>115</v>
      </c>
      <c r="C80" s="78"/>
      <c r="D80" s="78"/>
      <c r="E80" s="79"/>
      <c r="F80" s="19" t="s">
        <v>114</v>
      </c>
      <c r="G80" s="20">
        <v>1000</v>
      </c>
      <c r="H80" s="20">
        <v>1000</v>
      </c>
      <c r="I80" s="20">
        <v>600</v>
      </c>
      <c r="J80" s="56">
        <v>686</v>
      </c>
    </row>
    <row r="81" spans="1:10" s="29" customFormat="1" ht="24.75" customHeight="1" hidden="1" thickBot="1" thickTop="1">
      <c r="A81" s="44"/>
      <c r="B81" s="92" t="s">
        <v>24</v>
      </c>
      <c r="C81" s="93"/>
      <c r="D81" s="93"/>
      <c r="E81" s="94"/>
      <c r="F81" s="19"/>
      <c r="G81" s="25">
        <f>SUM(G11)</f>
        <v>885004</v>
      </c>
      <c r="H81" s="25">
        <f>SUM(H11)</f>
        <v>976139</v>
      </c>
      <c r="I81" s="25">
        <f>SUM(I11+I43)</f>
        <v>362771</v>
      </c>
      <c r="J81" s="59">
        <f>SUM(J11)</f>
        <v>1052713</v>
      </c>
    </row>
    <row r="82" spans="1:10" s="74" customFormat="1" ht="33" customHeight="1" thickBot="1" thickTop="1">
      <c r="A82" s="39" t="s">
        <v>25</v>
      </c>
      <c r="B82" s="95" t="s">
        <v>26</v>
      </c>
      <c r="C82" s="96"/>
      <c r="D82" s="96"/>
      <c r="E82" s="97"/>
      <c r="F82" s="26" t="s">
        <v>25</v>
      </c>
      <c r="G82" s="61">
        <f>SUM(G86:G89)</f>
        <v>1318216.9</v>
      </c>
      <c r="H82" s="61">
        <f>SUM(H86:H89)</f>
        <v>2169530.3</v>
      </c>
      <c r="I82" s="61">
        <f>SUM(I86:I89)</f>
        <v>0</v>
      </c>
      <c r="J82" s="61">
        <f>SUM(J86:J89)</f>
        <v>2245336.9</v>
      </c>
    </row>
    <row r="83" spans="1:10" s="29" customFormat="1" ht="74.25" customHeight="1" hidden="1" thickTop="1">
      <c r="A83" s="34" t="s">
        <v>118</v>
      </c>
      <c r="B83" s="89" t="s">
        <v>116</v>
      </c>
      <c r="C83" s="90"/>
      <c r="D83" s="90"/>
      <c r="E83" s="91"/>
      <c r="F83" s="15" t="s">
        <v>118</v>
      </c>
      <c r="G83" s="70">
        <v>0</v>
      </c>
      <c r="H83" s="70">
        <v>0</v>
      </c>
      <c r="I83" s="70">
        <v>0</v>
      </c>
      <c r="J83" s="71">
        <v>0</v>
      </c>
    </row>
    <row r="84" spans="1:10" s="29" customFormat="1" ht="34.5" customHeight="1" hidden="1">
      <c r="A84" s="34" t="s">
        <v>119</v>
      </c>
      <c r="B84" s="89" t="s">
        <v>117</v>
      </c>
      <c r="C84" s="90"/>
      <c r="D84" s="90"/>
      <c r="E84" s="91"/>
      <c r="F84" s="15" t="s">
        <v>119</v>
      </c>
      <c r="G84" s="70">
        <v>198867</v>
      </c>
      <c r="H84" s="70">
        <v>346092</v>
      </c>
      <c r="I84" s="70">
        <v>262851</v>
      </c>
      <c r="J84" s="71">
        <v>236326</v>
      </c>
    </row>
    <row r="85" spans="1:10" s="29" customFormat="1" ht="16.5" customHeight="1" thickTop="1">
      <c r="A85" s="34"/>
      <c r="B85" s="98" t="s">
        <v>162</v>
      </c>
      <c r="C85" s="99"/>
      <c r="D85" s="99"/>
      <c r="E85" s="100"/>
      <c r="F85" s="15"/>
      <c r="G85" s="70"/>
      <c r="H85" s="70"/>
      <c r="I85" s="70"/>
      <c r="J85" s="71"/>
    </row>
    <row r="86" spans="1:10" s="29" customFormat="1" ht="39" customHeight="1">
      <c r="A86" s="34"/>
      <c r="B86" s="98" t="s">
        <v>163</v>
      </c>
      <c r="C86" s="99"/>
      <c r="D86" s="99"/>
      <c r="E86" s="100"/>
      <c r="F86" s="15" t="s">
        <v>164</v>
      </c>
      <c r="G86" s="70">
        <v>619363</v>
      </c>
      <c r="H86" s="70">
        <v>832380</v>
      </c>
      <c r="I86" s="70"/>
      <c r="J86" s="71">
        <v>900296</v>
      </c>
    </row>
    <row r="87" spans="1:10" s="29" customFormat="1" ht="45.75" customHeight="1">
      <c r="A87" s="34"/>
      <c r="B87" s="98" t="s">
        <v>165</v>
      </c>
      <c r="C87" s="99"/>
      <c r="D87" s="99"/>
      <c r="E87" s="100"/>
      <c r="F87" s="15" t="s">
        <v>166</v>
      </c>
      <c r="G87" s="70">
        <v>203672.8</v>
      </c>
      <c r="H87" s="70">
        <v>734831.6</v>
      </c>
      <c r="I87" s="70"/>
      <c r="J87" s="71">
        <v>706940</v>
      </c>
    </row>
    <row r="88" spans="1:10" s="29" customFormat="1" ht="39.75" customHeight="1">
      <c r="A88" s="34"/>
      <c r="B88" s="98" t="s">
        <v>167</v>
      </c>
      <c r="C88" s="99"/>
      <c r="D88" s="99"/>
      <c r="E88" s="100"/>
      <c r="F88" s="15" t="s">
        <v>168</v>
      </c>
      <c r="G88" s="70">
        <v>473186.2</v>
      </c>
      <c r="H88" s="70">
        <v>579310.7</v>
      </c>
      <c r="I88" s="70"/>
      <c r="J88" s="71">
        <v>618131.9</v>
      </c>
    </row>
    <row r="89" spans="1:10" s="29" customFormat="1" ht="24.75" customHeight="1">
      <c r="A89" s="34"/>
      <c r="B89" s="98" t="s">
        <v>169</v>
      </c>
      <c r="C89" s="99"/>
      <c r="D89" s="99"/>
      <c r="E89" s="100"/>
      <c r="F89" s="15" t="s">
        <v>170</v>
      </c>
      <c r="G89" s="70">
        <v>21994.9</v>
      </c>
      <c r="H89" s="70">
        <v>23008</v>
      </c>
      <c r="I89" s="70"/>
      <c r="J89" s="71">
        <v>19969</v>
      </c>
    </row>
    <row r="90" spans="1:10" s="29" customFormat="1" ht="34.5" customHeight="1">
      <c r="A90" s="34"/>
      <c r="B90" s="101" t="s">
        <v>155</v>
      </c>
      <c r="C90" s="102"/>
      <c r="D90" s="102"/>
      <c r="E90" s="103"/>
      <c r="F90" s="15" t="s">
        <v>156</v>
      </c>
      <c r="G90" s="61">
        <v>670.5</v>
      </c>
      <c r="H90" s="61">
        <v>0</v>
      </c>
      <c r="I90" s="61"/>
      <c r="J90" s="69">
        <v>0</v>
      </c>
    </row>
    <row r="91" spans="1:10" s="29" customFormat="1" ht="34.5" customHeight="1">
      <c r="A91" s="34"/>
      <c r="B91" s="101" t="s">
        <v>171</v>
      </c>
      <c r="C91" s="102"/>
      <c r="D91" s="102"/>
      <c r="E91" s="103"/>
      <c r="F91" s="15"/>
      <c r="G91" s="61">
        <f>SUM(G93:G94)</f>
        <v>85641</v>
      </c>
      <c r="H91" s="61">
        <f>SUM(H93:H94)</f>
        <v>58754</v>
      </c>
      <c r="I91" s="61">
        <f>SUM(I93:I94)</f>
        <v>0</v>
      </c>
      <c r="J91" s="61">
        <f>SUM(J93:J94)</f>
        <v>61690</v>
      </c>
    </row>
    <row r="92" spans="1:10" s="29" customFormat="1" ht="17.25" customHeight="1">
      <c r="A92" s="34"/>
      <c r="B92" s="98" t="s">
        <v>162</v>
      </c>
      <c r="C92" s="99"/>
      <c r="D92" s="99"/>
      <c r="E92" s="100"/>
      <c r="F92" s="15"/>
      <c r="G92" s="61"/>
      <c r="H92" s="61"/>
      <c r="I92" s="61"/>
      <c r="J92" s="69"/>
    </row>
    <row r="93" spans="1:10" s="74" customFormat="1" ht="35.25" customHeight="1" thickBot="1">
      <c r="A93" s="72"/>
      <c r="B93" s="89" t="s">
        <v>144</v>
      </c>
      <c r="C93" s="90"/>
      <c r="D93" s="90"/>
      <c r="E93" s="91"/>
      <c r="F93" s="15" t="s">
        <v>145</v>
      </c>
      <c r="G93" s="70">
        <v>78223</v>
      </c>
      <c r="H93" s="70">
        <v>58754</v>
      </c>
      <c r="I93" s="73"/>
      <c r="J93" s="71">
        <v>61690</v>
      </c>
    </row>
    <row r="94" spans="1:10" s="74" customFormat="1" ht="62.25" customHeight="1" thickBot="1" thickTop="1">
      <c r="A94" s="72"/>
      <c r="B94" s="98" t="s">
        <v>154</v>
      </c>
      <c r="C94" s="99"/>
      <c r="D94" s="99"/>
      <c r="E94" s="100"/>
      <c r="F94" s="15" t="s">
        <v>153</v>
      </c>
      <c r="G94" s="70">
        <v>7418</v>
      </c>
      <c r="H94" s="70">
        <v>0</v>
      </c>
      <c r="I94" s="70"/>
      <c r="J94" s="71">
        <v>0</v>
      </c>
    </row>
    <row r="95" spans="1:10" s="29" customFormat="1" ht="37.5" customHeight="1" thickBot="1" thickTop="1">
      <c r="A95" s="45"/>
      <c r="B95" s="86" t="s">
        <v>27</v>
      </c>
      <c r="C95" s="87"/>
      <c r="D95" s="87"/>
      <c r="E95" s="88"/>
      <c r="F95" s="60"/>
      <c r="G95" s="62">
        <f>SUM(G11+G82+G94+G90+G93)</f>
        <v>2289532.4</v>
      </c>
      <c r="H95" s="62">
        <f>SUM(H11+H82+H94+H90+H93)</f>
        <v>3204423.3</v>
      </c>
      <c r="I95" s="62">
        <f>SUM(I11+I82+I94+I90)</f>
        <v>303126</v>
      </c>
      <c r="J95" s="68">
        <f>SUM(J11+J82+J94+J90+J93)</f>
        <v>3359739.9</v>
      </c>
    </row>
    <row r="96" spans="2:10" ht="27" customHeight="1" thickTop="1">
      <c r="B96" s="49"/>
      <c r="C96" s="49"/>
      <c r="D96" s="49"/>
      <c r="E96" s="49"/>
      <c r="F96" s="49"/>
      <c r="G96" s="29"/>
      <c r="H96" s="29"/>
      <c r="I96" s="29"/>
      <c r="J96" s="29"/>
    </row>
    <row r="97" spans="2:10" ht="27" customHeight="1">
      <c r="B97" s="1"/>
      <c r="C97" s="1"/>
      <c r="D97" s="1"/>
      <c r="E97" s="1"/>
      <c r="F97" s="1"/>
      <c r="H97" s="47"/>
      <c r="J97" s="47"/>
    </row>
    <row r="98" spans="2:8" ht="27" customHeight="1">
      <c r="B98" s="1"/>
      <c r="C98" s="1"/>
      <c r="D98" s="1"/>
      <c r="E98" s="1"/>
      <c r="F98" s="1"/>
      <c r="G98" s="63"/>
      <c r="H98" s="47"/>
    </row>
    <row r="99" spans="2:10" ht="27" customHeight="1">
      <c r="B99" s="1"/>
      <c r="C99" s="1"/>
      <c r="D99" s="1"/>
      <c r="E99" s="1"/>
      <c r="F99" s="1"/>
      <c r="H99" s="65"/>
      <c r="J99" s="65"/>
    </row>
    <row r="100" spans="2:7" ht="27" customHeight="1">
      <c r="B100" s="1"/>
      <c r="C100" s="1"/>
      <c r="D100" s="1"/>
      <c r="E100" s="1"/>
      <c r="F100" s="1"/>
      <c r="G100" s="64"/>
    </row>
    <row r="101" spans="2:6" ht="27" customHeight="1">
      <c r="B101" s="1"/>
      <c r="C101" s="1"/>
      <c r="D101" s="1"/>
      <c r="E101" s="1"/>
      <c r="F101" s="1"/>
    </row>
    <row r="102" spans="2:6" ht="27" customHeight="1">
      <c r="B102" s="1"/>
      <c r="C102" s="1"/>
      <c r="D102" s="1"/>
      <c r="E102" s="1"/>
      <c r="F102" s="1"/>
    </row>
    <row r="103" spans="2:6" ht="27" customHeight="1">
      <c r="B103" s="1"/>
      <c r="C103" s="1"/>
      <c r="D103" s="1"/>
      <c r="E103" s="1"/>
      <c r="F103" s="1"/>
    </row>
    <row r="104" spans="2:6" ht="27" customHeight="1">
      <c r="B104" s="1"/>
      <c r="C104" s="1"/>
      <c r="D104" s="1"/>
      <c r="E104" s="1"/>
      <c r="F104" s="1"/>
    </row>
    <row r="105" spans="2:6" ht="27" customHeight="1">
      <c r="B105" s="1"/>
      <c r="C105" s="1"/>
      <c r="D105" s="1"/>
      <c r="E105" s="1"/>
      <c r="F105" s="1"/>
    </row>
    <row r="106" spans="2:6" ht="27" customHeight="1">
      <c r="B106" s="1"/>
      <c r="C106" s="1"/>
      <c r="D106" s="1"/>
      <c r="E106" s="1"/>
      <c r="F106" s="1"/>
    </row>
    <row r="107" spans="2:6" ht="27" customHeight="1">
      <c r="B107" s="1"/>
      <c r="C107" s="1"/>
      <c r="D107" s="1"/>
      <c r="E107" s="1"/>
      <c r="F107" s="1"/>
    </row>
    <row r="108" spans="2:6" ht="27" customHeight="1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27" customHeight="1">
      <c r="B112" s="1"/>
      <c r="C112" s="1"/>
      <c r="D112" s="1"/>
      <c r="E112" s="1"/>
      <c r="F112" s="1"/>
    </row>
    <row r="113" spans="2:6" ht="27" customHeight="1">
      <c r="B113" s="1"/>
      <c r="C113" s="1"/>
      <c r="D113" s="1"/>
      <c r="E113" s="1"/>
      <c r="F113" s="1"/>
    </row>
    <row r="114" spans="2:6" ht="27" customHeight="1">
      <c r="B114" s="1"/>
      <c r="C114" s="1"/>
      <c r="D114" s="1"/>
      <c r="E114" s="1"/>
      <c r="F114" s="1"/>
    </row>
    <row r="115" spans="2:6" ht="27" customHeight="1">
      <c r="B115" s="1"/>
      <c r="C115" s="1"/>
      <c r="D115" s="1"/>
      <c r="E115" s="1"/>
      <c r="F115" s="1"/>
    </row>
    <row r="116" spans="2:6" ht="27" customHeight="1">
      <c r="B116" s="1"/>
      <c r="C116" s="1"/>
      <c r="D116" s="1"/>
      <c r="E116" s="1"/>
      <c r="F116" s="1"/>
    </row>
    <row r="117" spans="2:6" ht="27" customHeight="1">
      <c r="B117" s="1"/>
      <c r="C117" s="1"/>
      <c r="D117" s="1"/>
      <c r="E117" s="1"/>
      <c r="F117" s="1"/>
    </row>
    <row r="118" spans="2:6" ht="27" customHeight="1">
      <c r="B118" s="1"/>
      <c r="C118" s="1"/>
      <c r="D118" s="1"/>
      <c r="E118" s="1"/>
      <c r="F118" s="1"/>
    </row>
    <row r="119" spans="2:6" ht="27" customHeight="1">
      <c r="B119" s="1"/>
      <c r="C119" s="1"/>
      <c r="D119" s="1"/>
      <c r="E119" s="1"/>
      <c r="F119" s="1"/>
    </row>
    <row r="120" spans="2:6" ht="27" customHeight="1">
      <c r="B120" s="1"/>
      <c r="C120" s="1"/>
      <c r="D120" s="1"/>
      <c r="E120" s="1"/>
      <c r="F120" s="1"/>
    </row>
    <row r="121" spans="2:6" ht="27" customHeight="1">
      <c r="B121" s="1"/>
      <c r="C121" s="1"/>
      <c r="D121" s="1"/>
      <c r="E121" s="1"/>
      <c r="F121" s="1"/>
    </row>
    <row r="122" spans="2:6" ht="27" customHeight="1">
      <c r="B122" s="1"/>
      <c r="C122" s="1"/>
      <c r="D122" s="1"/>
      <c r="E122" s="1"/>
      <c r="F122" s="1"/>
    </row>
    <row r="123" spans="2:6" ht="27" customHeight="1">
      <c r="B123" s="1"/>
      <c r="C123" s="1"/>
      <c r="D123" s="1"/>
      <c r="E123" s="1"/>
      <c r="F123" s="1"/>
    </row>
    <row r="124" spans="2:6" ht="27" customHeight="1">
      <c r="B124" s="1"/>
      <c r="C124" s="1"/>
      <c r="D124" s="1"/>
      <c r="E124" s="1"/>
      <c r="F124" s="1"/>
    </row>
    <row r="125" spans="2:6" ht="27" customHeight="1">
      <c r="B125" s="1"/>
      <c r="C125" s="1"/>
      <c r="D125" s="1"/>
      <c r="E125" s="1"/>
      <c r="F125" s="1"/>
    </row>
    <row r="126" spans="2:6" ht="27" customHeight="1">
      <c r="B126" s="1"/>
      <c r="C126" s="1"/>
      <c r="D126" s="1"/>
      <c r="E126" s="1"/>
      <c r="F126" s="1"/>
    </row>
    <row r="127" spans="2:6" ht="27" customHeight="1">
      <c r="B127" s="1"/>
      <c r="C127" s="1"/>
      <c r="D127" s="1"/>
      <c r="E127" s="1"/>
      <c r="F127" s="1"/>
    </row>
    <row r="128" spans="2:6" ht="27" customHeight="1">
      <c r="B128" s="1"/>
      <c r="C128" s="1"/>
      <c r="D128" s="1"/>
      <c r="E128" s="1"/>
      <c r="F128" s="1"/>
    </row>
    <row r="129" spans="2:6" ht="27" customHeight="1">
      <c r="B129" s="1"/>
      <c r="C129" s="1"/>
      <c r="D129" s="1"/>
      <c r="E129" s="1"/>
      <c r="F129" s="1"/>
    </row>
    <row r="130" spans="2:6" ht="27" customHeight="1">
      <c r="B130" s="1"/>
      <c r="C130" s="1"/>
      <c r="D130" s="1"/>
      <c r="E130" s="1"/>
      <c r="F130" s="1"/>
    </row>
    <row r="131" spans="2:6" ht="27" customHeight="1">
      <c r="B131" s="1"/>
      <c r="C131" s="1"/>
      <c r="D131" s="1"/>
      <c r="E131" s="1"/>
      <c r="F131" s="1"/>
    </row>
    <row r="132" spans="2:6" ht="27" customHeight="1">
      <c r="B132" s="1"/>
      <c r="C132" s="1"/>
      <c r="D132" s="1"/>
      <c r="E132" s="1"/>
      <c r="F132" s="1"/>
    </row>
    <row r="133" spans="2:6" ht="27" customHeight="1">
      <c r="B133" s="1"/>
      <c r="C133" s="1"/>
      <c r="D133" s="1"/>
      <c r="E133" s="1"/>
      <c r="F133" s="1"/>
    </row>
    <row r="134" spans="2:6" ht="27" customHeight="1">
      <c r="B134" s="1"/>
      <c r="C134" s="1"/>
      <c r="D134" s="1"/>
      <c r="E134" s="1"/>
      <c r="F134" s="1"/>
    </row>
    <row r="135" spans="2:6" ht="27" customHeight="1">
      <c r="B135" s="1"/>
      <c r="C135" s="1"/>
      <c r="D135" s="1"/>
      <c r="E135" s="1"/>
      <c r="F135" s="1"/>
    </row>
    <row r="136" spans="2:6" ht="27" customHeight="1">
      <c r="B136" s="1"/>
      <c r="C136" s="1"/>
      <c r="D136" s="1"/>
      <c r="E136" s="1"/>
      <c r="F136" s="1"/>
    </row>
    <row r="137" spans="2:6" ht="27" customHeight="1">
      <c r="B137" s="1"/>
      <c r="C137" s="1"/>
      <c r="D137" s="1"/>
      <c r="E137" s="1"/>
      <c r="F137" s="1"/>
    </row>
    <row r="138" spans="2:6" ht="27" customHeight="1">
      <c r="B138" s="1"/>
      <c r="C138" s="1"/>
      <c r="D138" s="1"/>
      <c r="E138" s="1"/>
      <c r="F138" s="1"/>
    </row>
    <row r="139" spans="2:6" ht="27" customHeight="1">
      <c r="B139" s="1"/>
      <c r="C139" s="1"/>
      <c r="D139" s="1"/>
      <c r="E139" s="1"/>
      <c r="F139" s="1"/>
    </row>
    <row r="140" spans="2:6" ht="27" customHeight="1">
      <c r="B140" s="1"/>
      <c r="C140" s="1"/>
      <c r="D140" s="1"/>
      <c r="E140" s="1"/>
      <c r="F140" s="1"/>
    </row>
    <row r="141" spans="2:6" ht="27" customHeight="1">
      <c r="B141" s="1"/>
      <c r="C141" s="1"/>
      <c r="D141" s="1"/>
      <c r="E141" s="1"/>
      <c r="F141" s="1"/>
    </row>
    <row r="142" spans="2:6" ht="27" customHeight="1">
      <c r="B142" s="1"/>
      <c r="C142" s="1"/>
      <c r="D142" s="1"/>
      <c r="E142" s="1"/>
      <c r="F142" s="1"/>
    </row>
    <row r="143" spans="2:6" ht="27" customHeight="1">
      <c r="B143" s="1"/>
      <c r="C143" s="1"/>
      <c r="D143" s="1"/>
      <c r="E143" s="1"/>
      <c r="F143" s="1"/>
    </row>
    <row r="144" spans="2:6" ht="27" customHeight="1">
      <c r="B144" s="1"/>
      <c r="C144" s="1"/>
      <c r="D144" s="1"/>
      <c r="E144" s="1"/>
      <c r="F144" s="1"/>
    </row>
    <row r="145" spans="2:6" ht="27" customHeight="1">
      <c r="B145" s="1"/>
      <c r="C145" s="1"/>
      <c r="D145" s="1"/>
      <c r="E145" s="1"/>
      <c r="F145" s="1"/>
    </row>
    <row r="146" spans="2:6" ht="27" customHeight="1">
      <c r="B146" s="1"/>
      <c r="C146" s="1"/>
      <c r="D146" s="1"/>
      <c r="E146" s="1"/>
      <c r="F146" s="1"/>
    </row>
    <row r="147" spans="2:6" ht="27" customHeight="1">
      <c r="B147" s="1"/>
      <c r="C147" s="1"/>
      <c r="D147" s="1"/>
      <c r="E147" s="1"/>
      <c r="F147" s="1"/>
    </row>
    <row r="148" spans="2:6" ht="27" customHeight="1">
      <c r="B148" s="1"/>
      <c r="C148" s="1"/>
      <c r="D148" s="1"/>
      <c r="E148" s="1"/>
      <c r="F148" s="1"/>
    </row>
    <row r="149" spans="2:6" ht="27" customHeight="1">
      <c r="B149" s="1"/>
      <c r="C149" s="1"/>
      <c r="D149" s="1"/>
      <c r="E149" s="1"/>
      <c r="F149" s="1"/>
    </row>
    <row r="150" spans="2:6" ht="27" customHeight="1">
      <c r="B150" s="1"/>
      <c r="C150" s="1"/>
      <c r="D150" s="1"/>
      <c r="E150" s="1"/>
      <c r="F150" s="1"/>
    </row>
    <row r="151" spans="2:6" ht="27" customHeight="1">
      <c r="B151" s="1"/>
      <c r="C151" s="1"/>
      <c r="D151" s="1"/>
      <c r="E151" s="1"/>
      <c r="F151" s="1"/>
    </row>
    <row r="152" spans="2:6" ht="27" customHeight="1">
      <c r="B152" s="1"/>
      <c r="C152" s="1"/>
      <c r="D152" s="1"/>
      <c r="E152" s="1"/>
      <c r="F152" s="1"/>
    </row>
    <row r="153" spans="2:6" ht="27" customHeight="1">
      <c r="B153" s="1"/>
      <c r="C153" s="1"/>
      <c r="D153" s="1"/>
      <c r="E153" s="1"/>
      <c r="F153" s="1"/>
    </row>
    <row r="154" spans="2:6" ht="27" customHeight="1">
      <c r="B154" s="1"/>
      <c r="C154" s="1"/>
      <c r="D154" s="1"/>
      <c r="E154" s="1"/>
      <c r="F154" s="1"/>
    </row>
    <row r="155" spans="2:6" ht="27" customHeight="1">
      <c r="B155" s="1"/>
      <c r="C155" s="1"/>
      <c r="D155" s="1"/>
      <c r="E155" s="1"/>
      <c r="F155" s="1"/>
    </row>
    <row r="156" spans="2:6" ht="27" customHeight="1">
      <c r="B156" s="1"/>
      <c r="C156" s="1"/>
      <c r="D156" s="1"/>
      <c r="E156" s="1"/>
      <c r="F156" s="1"/>
    </row>
    <row r="157" spans="2:6" ht="27" customHeight="1">
      <c r="B157" s="1"/>
      <c r="C157" s="1"/>
      <c r="D157" s="1"/>
      <c r="E157" s="1"/>
      <c r="F157" s="1"/>
    </row>
    <row r="158" spans="2:6" ht="27" customHeight="1">
      <c r="B158" s="1"/>
      <c r="C158" s="1"/>
      <c r="D158" s="1"/>
      <c r="E158" s="1"/>
      <c r="F158" s="1"/>
    </row>
    <row r="159" spans="2:6" ht="27" customHeight="1">
      <c r="B159" s="1"/>
      <c r="C159" s="1"/>
      <c r="D159" s="1"/>
      <c r="E159" s="1"/>
      <c r="F159" s="1"/>
    </row>
    <row r="160" spans="2:6" ht="27" customHeight="1">
      <c r="B160" s="1"/>
      <c r="C160" s="1"/>
      <c r="D160" s="1"/>
      <c r="E160" s="1"/>
      <c r="F160" s="1"/>
    </row>
    <row r="161" spans="2:6" ht="27" customHeight="1">
      <c r="B161" s="1"/>
      <c r="C161" s="1"/>
      <c r="D161" s="1"/>
      <c r="E161" s="1"/>
      <c r="F161" s="1"/>
    </row>
    <row r="162" spans="2:6" ht="27" customHeight="1">
      <c r="B162" s="1"/>
      <c r="C162" s="1"/>
      <c r="D162" s="1"/>
      <c r="E162" s="1"/>
      <c r="F162" s="1"/>
    </row>
    <row r="163" spans="2:6" ht="27" customHeight="1">
      <c r="B163" s="1"/>
      <c r="C163" s="1"/>
      <c r="D163" s="1"/>
      <c r="E163" s="1"/>
      <c r="F163" s="1"/>
    </row>
    <row r="164" spans="2:6" ht="27" customHeight="1">
      <c r="B164" s="1"/>
      <c r="C164" s="1"/>
      <c r="D164" s="1"/>
      <c r="E164" s="1"/>
      <c r="F164" s="1"/>
    </row>
    <row r="165" spans="2:6" ht="27" customHeight="1">
      <c r="B165" s="1"/>
      <c r="C165" s="1"/>
      <c r="D165" s="1"/>
      <c r="E165" s="1"/>
      <c r="F165" s="1"/>
    </row>
    <row r="166" spans="2:6" ht="27" customHeight="1">
      <c r="B166" s="1"/>
      <c r="C166" s="1"/>
      <c r="D166" s="1"/>
      <c r="E166" s="1"/>
      <c r="F166" s="1"/>
    </row>
    <row r="167" spans="2:6" ht="27" customHeight="1">
      <c r="B167" s="1"/>
      <c r="C167" s="1"/>
      <c r="D167" s="1"/>
      <c r="E167" s="1"/>
      <c r="F167" s="1"/>
    </row>
    <row r="168" spans="2:6" ht="27" customHeight="1">
      <c r="B168" s="1"/>
      <c r="C168" s="1"/>
      <c r="D168" s="1"/>
      <c r="E168" s="1"/>
      <c r="F168" s="1"/>
    </row>
    <row r="169" spans="2:6" ht="27" customHeight="1">
      <c r="B169" s="1"/>
      <c r="C169" s="1"/>
      <c r="D169" s="1"/>
      <c r="E169" s="1"/>
      <c r="F169" s="1"/>
    </row>
    <row r="170" spans="2:6" ht="27" customHeight="1">
      <c r="B170" s="1"/>
      <c r="C170" s="1"/>
      <c r="D170" s="1"/>
      <c r="E170" s="1"/>
      <c r="F170" s="1"/>
    </row>
    <row r="171" spans="2:6" ht="27" customHeight="1">
      <c r="B171" s="1"/>
      <c r="C171" s="1"/>
      <c r="D171" s="1"/>
      <c r="E171" s="1"/>
      <c r="F171" s="1"/>
    </row>
    <row r="172" spans="2:6" ht="27" customHeight="1">
      <c r="B172" s="1"/>
      <c r="C172" s="1"/>
      <c r="D172" s="1"/>
      <c r="E172" s="1"/>
      <c r="F172" s="1"/>
    </row>
    <row r="173" spans="2:6" ht="27" customHeight="1">
      <c r="B173" s="1"/>
      <c r="C173" s="1"/>
      <c r="D173" s="1"/>
      <c r="E173" s="1"/>
      <c r="F173" s="1"/>
    </row>
    <row r="174" spans="2:6" ht="27" customHeight="1">
      <c r="B174" s="1"/>
      <c r="C174" s="1"/>
      <c r="D174" s="1"/>
      <c r="E174" s="1"/>
      <c r="F174" s="1"/>
    </row>
    <row r="175" spans="2:6" ht="27" customHeight="1">
      <c r="B175" s="1"/>
      <c r="C175" s="1"/>
      <c r="D175" s="1"/>
      <c r="E175" s="1"/>
      <c r="F175" s="1"/>
    </row>
    <row r="176" spans="2:6" ht="27" customHeight="1">
      <c r="B176" s="1"/>
      <c r="C176" s="1"/>
      <c r="D176" s="1"/>
      <c r="E176" s="1"/>
      <c r="F176" s="1"/>
    </row>
    <row r="177" spans="2:6" ht="27" customHeight="1">
      <c r="B177" s="1"/>
      <c r="C177" s="1"/>
      <c r="D177" s="1"/>
      <c r="E177" s="1"/>
      <c r="F177" s="1"/>
    </row>
    <row r="178" spans="2:6" ht="27" customHeight="1">
      <c r="B178" s="1"/>
      <c r="C178" s="1"/>
      <c r="D178" s="1"/>
      <c r="E178" s="1"/>
      <c r="F178" s="1"/>
    </row>
    <row r="179" spans="2:6" ht="27" customHeight="1">
      <c r="B179" s="1"/>
      <c r="C179" s="1"/>
      <c r="D179" s="1"/>
      <c r="E179" s="1"/>
      <c r="F179" s="1"/>
    </row>
    <row r="180" spans="2:6" ht="27" customHeight="1">
      <c r="B180" s="1"/>
      <c r="C180" s="1"/>
      <c r="D180" s="1"/>
      <c r="E180" s="1"/>
      <c r="F180" s="1"/>
    </row>
    <row r="181" spans="2:6" ht="27" customHeight="1">
      <c r="B181" s="1"/>
      <c r="C181" s="1"/>
      <c r="D181" s="1"/>
      <c r="E181" s="1"/>
      <c r="F181" s="1"/>
    </row>
    <row r="182" spans="2:6" ht="27" customHeight="1">
      <c r="B182" s="1"/>
      <c r="C182" s="1"/>
      <c r="D182" s="1"/>
      <c r="E182" s="1"/>
      <c r="F182" s="1"/>
    </row>
    <row r="183" spans="2:6" ht="27" customHeight="1">
      <c r="B183" s="1"/>
      <c r="C183" s="1"/>
      <c r="D183" s="1"/>
      <c r="E183" s="1"/>
      <c r="F183" s="1"/>
    </row>
    <row r="184" spans="2:6" ht="27" customHeight="1">
      <c r="B184" s="1"/>
      <c r="C184" s="1"/>
      <c r="D184" s="1"/>
      <c r="E184" s="1"/>
      <c r="F184" s="1"/>
    </row>
    <row r="185" spans="2:6" ht="27" customHeight="1">
      <c r="B185" s="1"/>
      <c r="C185" s="1"/>
      <c r="D185" s="1"/>
      <c r="E185" s="1"/>
      <c r="F185" s="1"/>
    </row>
    <row r="186" spans="2:6" ht="27" customHeight="1">
      <c r="B186" s="1"/>
      <c r="C186" s="1"/>
      <c r="D186" s="1"/>
      <c r="E186" s="1"/>
      <c r="F186" s="1"/>
    </row>
    <row r="187" spans="2:6" ht="27" customHeight="1">
      <c r="B187" s="1"/>
      <c r="C187" s="1"/>
      <c r="D187" s="1"/>
      <c r="E187" s="1"/>
      <c r="F187" s="1"/>
    </row>
    <row r="188" spans="2:6" ht="27" customHeight="1">
      <c r="B188" s="1"/>
      <c r="C188" s="1"/>
      <c r="D188" s="1"/>
      <c r="E188" s="1"/>
      <c r="F188" s="1"/>
    </row>
    <row r="189" spans="2:6" ht="27" customHeight="1">
      <c r="B189" s="1"/>
      <c r="C189" s="1"/>
      <c r="D189" s="1"/>
      <c r="E189" s="1"/>
      <c r="F189" s="1"/>
    </row>
    <row r="190" spans="2:6" ht="27" customHeight="1">
      <c r="B190" s="1"/>
      <c r="C190" s="1"/>
      <c r="D190" s="1"/>
      <c r="E190" s="1"/>
      <c r="F190" s="1"/>
    </row>
    <row r="191" spans="2:6" ht="27" customHeight="1">
      <c r="B191" s="1"/>
      <c r="C191" s="1"/>
      <c r="D191" s="1"/>
      <c r="E191" s="1"/>
      <c r="F191" s="1"/>
    </row>
    <row r="192" spans="2:6" ht="27" customHeight="1">
      <c r="B192" s="1"/>
      <c r="C192" s="1"/>
      <c r="D192" s="1"/>
      <c r="E192" s="1"/>
      <c r="F192" s="1"/>
    </row>
    <row r="193" spans="2:6" ht="27" customHeight="1">
      <c r="B193" s="1"/>
      <c r="C193" s="1"/>
      <c r="D193" s="1"/>
      <c r="E193" s="1"/>
      <c r="F193" s="1"/>
    </row>
    <row r="194" spans="2:6" ht="27" customHeight="1">
      <c r="B194" s="1"/>
      <c r="C194" s="1"/>
      <c r="D194" s="1"/>
      <c r="E194" s="1"/>
      <c r="F194" s="1"/>
    </row>
    <row r="195" spans="2:6" ht="27" customHeight="1">
      <c r="B195" s="1"/>
      <c r="C195" s="1"/>
      <c r="D195" s="1"/>
      <c r="E195" s="1"/>
      <c r="F195" s="1"/>
    </row>
    <row r="196" spans="2:6" ht="27" customHeight="1">
      <c r="B196" s="1"/>
      <c r="C196" s="1"/>
      <c r="D196" s="1"/>
      <c r="E196" s="1"/>
      <c r="F196" s="1"/>
    </row>
    <row r="197" spans="2:6" ht="27" customHeight="1">
      <c r="B197" s="1"/>
      <c r="C197" s="1"/>
      <c r="D197" s="1"/>
      <c r="E197" s="1"/>
      <c r="F197" s="1"/>
    </row>
    <row r="198" spans="2:6" ht="27" customHeight="1">
      <c r="B198" s="1"/>
      <c r="C198" s="1"/>
      <c r="D198" s="1"/>
      <c r="E198" s="1"/>
      <c r="F198" s="1"/>
    </row>
    <row r="199" spans="2:6" ht="27" customHeight="1">
      <c r="B199" s="1"/>
      <c r="C199" s="1"/>
      <c r="D199" s="1"/>
      <c r="E199" s="1"/>
      <c r="F199" s="1"/>
    </row>
    <row r="200" spans="2:6" ht="27" customHeight="1">
      <c r="B200" s="1"/>
      <c r="C200" s="1"/>
      <c r="D200" s="1"/>
      <c r="E200" s="1"/>
      <c r="F200" s="1"/>
    </row>
    <row r="201" spans="2:6" ht="27" customHeight="1">
      <c r="B201" s="1"/>
      <c r="C201" s="1"/>
      <c r="D201" s="1"/>
      <c r="E201" s="1"/>
      <c r="F201" s="1"/>
    </row>
    <row r="202" spans="2:6" ht="27" customHeight="1">
      <c r="B202" s="1"/>
      <c r="C202" s="1"/>
      <c r="D202" s="1"/>
      <c r="E202" s="1"/>
      <c r="F202" s="1"/>
    </row>
    <row r="203" spans="2:6" ht="27" customHeight="1">
      <c r="B203" s="1"/>
      <c r="C203" s="1"/>
      <c r="D203" s="1"/>
      <c r="E203" s="1"/>
      <c r="F203" s="1"/>
    </row>
    <row r="204" spans="2:6" ht="27" customHeight="1">
      <c r="B204" s="1"/>
      <c r="C204" s="1"/>
      <c r="D204" s="1"/>
      <c r="E204" s="1"/>
      <c r="F204" s="1"/>
    </row>
    <row r="205" spans="2:6" ht="27" customHeight="1">
      <c r="B205" s="1"/>
      <c r="C205" s="1"/>
      <c r="D205" s="1"/>
      <c r="E205" s="1"/>
      <c r="F205" s="1"/>
    </row>
    <row r="206" spans="2:6" ht="27" customHeight="1">
      <c r="B206" s="1"/>
      <c r="C206" s="1"/>
      <c r="D206" s="1"/>
      <c r="E206" s="1"/>
      <c r="F206" s="1"/>
    </row>
    <row r="207" spans="2:6" ht="27" customHeight="1">
      <c r="B207" s="1"/>
      <c r="C207" s="1"/>
      <c r="D207" s="1"/>
      <c r="E207" s="1"/>
      <c r="F207" s="1"/>
    </row>
    <row r="208" spans="2:6" ht="27" customHeight="1">
      <c r="B208" s="1"/>
      <c r="C208" s="1"/>
      <c r="D208" s="1"/>
      <c r="E208" s="1"/>
      <c r="F208" s="1"/>
    </row>
    <row r="209" spans="2:6" ht="27" customHeight="1">
      <c r="B209" s="1"/>
      <c r="C209" s="1"/>
      <c r="D209" s="1"/>
      <c r="E209" s="1"/>
      <c r="F209" s="1"/>
    </row>
    <row r="210" spans="2:6" ht="27" customHeight="1">
      <c r="B210" s="1"/>
      <c r="C210" s="1"/>
      <c r="D210" s="1"/>
      <c r="E210" s="1"/>
      <c r="F210" s="1"/>
    </row>
    <row r="211" spans="2:6" ht="27" customHeight="1">
      <c r="B211" s="1"/>
      <c r="C211" s="1"/>
      <c r="D211" s="1"/>
      <c r="E211" s="1"/>
      <c r="F211" s="1"/>
    </row>
    <row r="212" spans="2:6" ht="27" customHeight="1">
      <c r="B212" s="1"/>
      <c r="C212" s="1"/>
      <c r="D212" s="1"/>
      <c r="E212" s="1"/>
      <c r="F212" s="1"/>
    </row>
    <row r="213" spans="2:6" ht="27" customHeight="1">
      <c r="B213" s="1"/>
      <c r="C213" s="1"/>
      <c r="D213" s="1"/>
      <c r="E213" s="1"/>
      <c r="F213" s="1"/>
    </row>
    <row r="214" spans="2:6" ht="27" customHeight="1">
      <c r="B214" s="1"/>
      <c r="C214" s="1"/>
      <c r="D214" s="1"/>
      <c r="E214" s="1"/>
      <c r="F214" s="1"/>
    </row>
    <row r="215" spans="2:6" ht="27" customHeight="1">
      <c r="B215" s="1"/>
      <c r="C215" s="1"/>
      <c r="D215" s="1"/>
      <c r="E215" s="1"/>
      <c r="F215" s="1"/>
    </row>
    <row r="216" spans="2:6" ht="27" customHeight="1">
      <c r="B216" s="1"/>
      <c r="C216" s="1"/>
      <c r="D216" s="1"/>
      <c r="E216" s="1"/>
      <c r="F216" s="1"/>
    </row>
    <row r="217" spans="2:6" ht="27" customHeight="1">
      <c r="B217" s="1"/>
      <c r="C217" s="1"/>
      <c r="D217" s="1"/>
      <c r="E217" s="1"/>
      <c r="F217" s="1"/>
    </row>
    <row r="218" spans="2:6" ht="27" customHeight="1">
      <c r="B218" s="1"/>
      <c r="C218" s="1"/>
      <c r="D218" s="1"/>
      <c r="E218" s="1"/>
      <c r="F218" s="1"/>
    </row>
    <row r="219" spans="2:6" ht="27" customHeight="1">
      <c r="B219" s="1"/>
      <c r="C219" s="1"/>
      <c r="D219" s="1"/>
      <c r="E219" s="1"/>
      <c r="F219" s="1"/>
    </row>
    <row r="220" spans="2:6" ht="27" customHeight="1">
      <c r="B220" s="1"/>
      <c r="C220" s="1"/>
      <c r="D220" s="1"/>
      <c r="E220" s="1"/>
      <c r="F220" s="1"/>
    </row>
    <row r="221" spans="2:6" ht="27" customHeight="1">
      <c r="B221" s="1"/>
      <c r="C221" s="1"/>
      <c r="D221" s="1"/>
      <c r="E221" s="1"/>
      <c r="F221" s="1"/>
    </row>
    <row r="222" spans="2:6" ht="27" customHeight="1">
      <c r="B222" s="1"/>
      <c r="C222" s="1"/>
      <c r="D222" s="1"/>
      <c r="E222" s="1"/>
      <c r="F222" s="1"/>
    </row>
    <row r="223" spans="2:6" ht="27" customHeight="1">
      <c r="B223" s="1"/>
      <c r="C223" s="1"/>
      <c r="D223" s="1"/>
      <c r="E223" s="1"/>
      <c r="F223" s="1"/>
    </row>
    <row r="224" spans="2:6" ht="27" customHeight="1">
      <c r="B224" s="1"/>
      <c r="C224" s="1"/>
      <c r="D224" s="1"/>
      <c r="E224" s="1"/>
      <c r="F224" s="1"/>
    </row>
    <row r="225" spans="2:6" ht="27" customHeight="1">
      <c r="B225" s="1"/>
      <c r="C225" s="1"/>
      <c r="D225" s="1"/>
      <c r="E225" s="1"/>
      <c r="F225" s="1"/>
    </row>
    <row r="226" spans="2:6" ht="27" customHeight="1">
      <c r="B226" s="1"/>
      <c r="C226" s="1"/>
      <c r="D226" s="1"/>
      <c r="E226" s="1"/>
      <c r="F226" s="1"/>
    </row>
    <row r="227" spans="2:6" ht="27" customHeight="1">
      <c r="B227" s="1"/>
      <c r="C227" s="1"/>
      <c r="D227" s="1"/>
      <c r="E227" s="1"/>
      <c r="F227" s="1"/>
    </row>
    <row r="228" spans="2:6" ht="27" customHeight="1">
      <c r="B228" s="1"/>
      <c r="C228" s="1"/>
      <c r="D228" s="1"/>
      <c r="E228" s="1"/>
      <c r="F228" s="1"/>
    </row>
    <row r="229" spans="2:6" ht="27" customHeight="1">
      <c r="B229" s="1"/>
      <c r="C229" s="1"/>
      <c r="D229" s="1"/>
      <c r="E229" s="1"/>
      <c r="F229" s="1"/>
    </row>
    <row r="230" spans="2:6" ht="27" customHeight="1">
      <c r="B230" s="1"/>
      <c r="C230" s="1"/>
      <c r="D230" s="1"/>
      <c r="E230" s="1"/>
      <c r="F230" s="1"/>
    </row>
    <row r="231" spans="2:6" ht="27" customHeight="1">
      <c r="B231" s="1"/>
      <c r="C231" s="1"/>
      <c r="D231" s="1"/>
      <c r="E231" s="1"/>
      <c r="F231" s="1"/>
    </row>
    <row r="232" spans="2:6" ht="27" customHeight="1">
      <c r="B232" s="1"/>
      <c r="C232" s="1"/>
      <c r="D232" s="1"/>
      <c r="E232" s="1"/>
      <c r="F232" s="1"/>
    </row>
    <row r="233" spans="2:6" ht="27" customHeight="1">
      <c r="B233" s="1"/>
      <c r="C233" s="1"/>
      <c r="D233" s="1"/>
      <c r="E233" s="1"/>
      <c r="F233" s="1"/>
    </row>
    <row r="234" spans="2:6" ht="27" customHeight="1">
      <c r="B234" s="1"/>
      <c r="C234" s="1"/>
      <c r="D234" s="1"/>
      <c r="E234" s="1"/>
      <c r="F234" s="1"/>
    </row>
    <row r="235" spans="2:6" ht="27" customHeight="1">
      <c r="B235" s="1"/>
      <c r="C235" s="1"/>
      <c r="D235" s="1"/>
      <c r="E235" s="1"/>
      <c r="F235" s="1"/>
    </row>
    <row r="236" spans="2:6" ht="27" customHeight="1">
      <c r="B236" s="1"/>
      <c r="C236" s="1"/>
      <c r="D236" s="1"/>
      <c r="E236" s="1"/>
      <c r="F236" s="1"/>
    </row>
    <row r="237" spans="2:6" ht="27" customHeight="1">
      <c r="B237" s="1"/>
      <c r="C237" s="1"/>
      <c r="D237" s="1"/>
      <c r="E237" s="1"/>
      <c r="F237" s="1"/>
    </row>
    <row r="238" spans="2:6" ht="27" customHeight="1">
      <c r="B238" s="1"/>
      <c r="C238" s="1"/>
      <c r="D238" s="1"/>
      <c r="E238" s="1"/>
      <c r="F238" s="1"/>
    </row>
    <row r="239" spans="2:6" ht="27" customHeight="1">
      <c r="B239" s="1"/>
      <c r="C239" s="1"/>
      <c r="D239" s="1"/>
      <c r="E239" s="1"/>
      <c r="F239" s="1"/>
    </row>
    <row r="240" spans="2:6" ht="27" customHeight="1">
      <c r="B240" s="1"/>
      <c r="C240" s="1"/>
      <c r="D240" s="1"/>
      <c r="E240" s="1"/>
      <c r="F240" s="1"/>
    </row>
    <row r="241" spans="2:6" ht="27" customHeight="1">
      <c r="B241" s="1"/>
      <c r="C241" s="1"/>
      <c r="D241" s="1"/>
      <c r="E241" s="1"/>
      <c r="F241" s="1"/>
    </row>
    <row r="242" spans="2:6" ht="27" customHeight="1">
      <c r="B242" s="1"/>
      <c r="C242" s="1"/>
      <c r="D242" s="1"/>
      <c r="E242" s="1"/>
      <c r="F242" s="1"/>
    </row>
    <row r="243" spans="2:6" ht="27" customHeight="1">
      <c r="B243" s="1"/>
      <c r="C243" s="1"/>
      <c r="D243" s="1"/>
      <c r="E243" s="1"/>
      <c r="F243" s="1"/>
    </row>
    <row r="244" spans="2:6" ht="27" customHeight="1">
      <c r="B244" s="1"/>
      <c r="C244" s="1"/>
      <c r="D244" s="1"/>
      <c r="E244" s="1"/>
      <c r="F244" s="1"/>
    </row>
    <row r="245" spans="2:6" ht="27" customHeight="1">
      <c r="B245" s="1"/>
      <c r="C245" s="1"/>
      <c r="D245" s="1"/>
      <c r="E245" s="1"/>
      <c r="F245" s="1"/>
    </row>
    <row r="246" spans="2:6" ht="27" customHeight="1">
      <c r="B246" s="1"/>
      <c r="C246" s="1"/>
      <c r="D246" s="1"/>
      <c r="E246" s="1"/>
      <c r="F246" s="1"/>
    </row>
    <row r="247" spans="2:6" ht="27" customHeight="1">
      <c r="B247" s="1"/>
      <c r="C247" s="1"/>
      <c r="D247" s="1"/>
      <c r="E247" s="1"/>
      <c r="F247" s="1"/>
    </row>
    <row r="248" spans="2:6" ht="27" customHeight="1">
      <c r="B248" s="1"/>
      <c r="C248" s="1"/>
      <c r="D248" s="1"/>
      <c r="E248" s="1"/>
      <c r="F248" s="1"/>
    </row>
    <row r="249" spans="2:6" ht="27" customHeight="1">
      <c r="B249" s="1"/>
      <c r="C249" s="1"/>
      <c r="D249" s="1"/>
      <c r="E249" s="1"/>
      <c r="F249" s="1"/>
    </row>
    <row r="250" spans="2:6" ht="27" customHeight="1">
      <c r="B250" s="1"/>
      <c r="C250" s="1"/>
      <c r="D250" s="1"/>
      <c r="E250" s="1"/>
      <c r="F250" s="1"/>
    </row>
    <row r="251" spans="2:6" ht="27" customHeight="1">
      <c r="B251" s="1"/>
      <c r="C251" s="1"/>
      <c r="D251" s="1"/>
      <c r="E251" s="1"/>
      <c r="F251" s="1"/>
    </row>
    <row r="252" spans="2:6" ht="27" customHeight="1">
      <c r="B252" s="1"/>
      <c r="C252" s="1"/>
      <c r="D252" s="1"/>
      <c r="E252" s="1"/>
      <c r="F252" s="1"/>
    </row>
    <row r="253" spans="2:6" ht="27" customHeight="1">
      <c r="B253" s="1"/>
      <c r="C253" s="1"/>
      <c r="D253" s="1"/>
      <c r="E253" s="1"/>
      <c r="F253" s="1"/>
    </row>
    <row r="254" spans="2:6" ht="27" customHeight="1">
      <c r="B254" s="1"/>
      <c r="C254" s="1"/>
      <c r="D254" s="1"/>
      <c r="E254" s="1"/>
      <c r="F254" s="1"/>
    </row>
    <row r="255" spans="2:6" ht="27" customHeight="1">
      <c r="B255" s="1"/>
      <c r="C255" s="1"/>
      <c r="D255" s="1"/>
      <c r="E255" s="1"/>
      <c r="F255" s="1"/>
    </row>
    <row r="256" spans="2:6" ht="27" customHeight="1">
      <c r="B256" s="1"/>
      <c r="C256" s="1"/>
      <c r="D256" s="1"/>
      <c r="E256" s="1"/>
      <c r="F256" s="1"/>
    </row>
    <row r="257" spans="2:6" ht="27" customHeight="1">
      <c r="B257" s="1"/>
      <c r="C257" s="1"/>
      <c r="D257" s="1"/>
      <c r="E257" s="1"/>
      <c r="F257" s="1"/>
    </row>
    <row r="258" spans="2:6" ht="27" customHeight="1">
      <c r="B258" s="1"/>
      <c r="C258" s="1"/>
      <c r="D258" s="1"/>
      <c r="E258" s="1"/>
      <c r="F258" s="1"/>
    </row>
    <row r="259" spans="2:6" ht="27" customHeight="1">
      <c r="B259" s="1"/>
      <c r="C259" s="1"/>
      <c r="D259" s="1"/>
      <c r="E259" s="1"/>
      <c r="F259" s="1"/>
    </row>
    <row r="260" spans="2:6" ht="27" customHeight="1">
      <c r="B260" s="1"/>
      <c r="C260" s="1"/>
      <c r="D260" s="1"/>
      <c r="E260" s="1"/>
      <c r="F260" s="1"/>
    </row>
    <row r="261" spans="2:6" ht="27" customHeight="1">
      <c r="B261" s="1"/>
      <c r="C261" s="1"/>
      <c r="D261" s="1"/>
      <c r="E261" s="1"/>
      <c r="F261" s="1"/>
    </row>
    <row r="262" spans="2:6" ht="27" customHeight="1">
      <c r="B262" s="1"/>
      <c r="C262" s="1"/>
      <c r="D262" s="1"/>
      <c r="E262" s="1"/>
      <c r="F262" s="1"/>
    </row>
    <row r="263" spans="2:6" ht="27" customHeight="1">
      <c r="B263" s="1"/>
      <c r="C263" s="1"/>
      <c r="D263" s="1"/>
      <c r="E263" s="1"/>
      <c r="F263" s="1"/>
    </row>
    <row r="264" spans="2:6" ht="27" customHeight="1">
      <c r="B264" s="1"/>
      <c r="C264" s="1"/>
      <c r="D264" s="1"/>
      <c r="E264" s="1"/>
      <c r="F264" s="1"/>
    </row>
    <row r="265" spans="2:6" ht="27" customHeight="1">
      <c r="B265" s="1"/>
      <c r="C265" s="1"/>
      <c r="D265" s="1"/>
      <c r="E265" s="1"/>
      <c r="F265" s="1"/>
    </row>
    <row r="266" spans="2:6" ht="27" customHeight="1">
      <c r="B266" s="1"/>
      <c r="C266" s="1"/>
      <c r="D266" s="1"/>
      <c r="E266" s="1"/>
      <c r="F266" s="1"/>
    </row>
    <row r="267" spans="2:6" ht="27" customHeight="1">
      <c r="B267" s="1"/>
      <c r="C267" s="1"/>
      <c r="D267" s="1"/>
      <c r="E267" s="1"/>
      <c r="F267" s="1"/>
    </row>
    <row r="268" spans="2:6" ht="27" customHeight="1">
      <c r="B268" s="1"/>
      <c r="C268" s="1"/>
      <c r="D268" s="1"/>
      <c r="E268" s="1"/>
      <c r="F268" s="1"/>
    </row>
    <row r="269" spans="2:6" ht="27" customHeight="1">
      <c r="B269" s="1"/>
      <c r="C269" s="1"/>
      <c r="D269" s="1"/>
      <c r="E269" s="1"/>
      <c r="F269" s="1"/>
    </row>
    <row r="270" spans="2:6" ht="27" customHeight="1">
      <c r="B270" s="1"/>
      <c r="C270" s="1"/>
      <c r="D270" s="1"/>
      <c r="E270" s="1"/>
      <c r="F270" s="1"/>
    </row>
    <row r="271" spans="2:6" ht="27" customHeight="1">
      <c r="B271" s="1"/>
      <c r="C271" s="1"/>
      <c r="D271" s="1"/>
      <c r="E271" s="1"/>
      <c r="F271" s="1"/>
    </row>
    <row r="272" spans="2:6" ht="27" customHeight="1">
      <c r="B272" s="1"/>
      <c r="C272" s="1"/>
      <c r="D272" s="1"/>
      <c r="E272" s="1"/>
      <c r="F272" s="1"/>
    </row>
    <row r="273" spans="2:6" ht="27" customHeight="1">
      <c r="B273" s="1"/>
      <c r="C273" s="1"/>
      <c r="D273" s="1"/>
      <c r="E273" s="1"/>
      <c r="F273" s="1"/>
    </row>
    <row r="274" spans="2:6" ht="27" customHeight="1">
      <c r="B274" s="1"/>
      <c r="C274" s="1"/>
      <c r="D274" s="1"/>
      <c r="E274" s="1"/>
      <c r="F274" s="1"/>
    </row>
    <row r="275" spans="2:6" ht="27" customHeight="1">
      <c r="B275" s="1"/>
      <c r="C275" s="1"/>
      <c r="D275" s="1"/>
      <c r="E275" s="1"/>
      <c r="F275" s="1"/>
    </row>
    <row r="276" spans="2:6" ht="27" customHeight="1">
      <c r="B276" s="1"/>
      <c r="C276" s="1"/>
      <c r="D276" s="1"/>
      <c r="E276" s="1"/>
      <c r="F276" s="1"/>
    </row>
    <row r="277" spans="2:6" ht="27" customHeight="1">
      <c r="B277" s="1"/>
      <c r="C277" s="1"/>
      <c r="D277" s="1"/>
      <c r="E277" s="1"/>
      <c r="F277" s="1"/>
    </row>
    <row r="278" spans="2:6" ht="27" customHeight="1">
      <c r="B278" s="1"/>
      <c r="C278" s="1"/>
      <c r="D278" s="1"/>
      <c r="E278" s="1"/>
      <c r="F278" s="1"/>
    </row>
    <row r="279" spans="2:6" ht="27" customHeight="1">
      <c r="B279" s="1"/>
      <c r="C279" s="1"/>
      <c r="D279" s="1"/>
      <c r="E279" s="1"/>
      <c r="F279" s="1"/>
    </row>
    <row r="280" spans="2:6" ht="27" customHeight="1">
      <c r="B280" s="1"/>
      <c r="C280" s="1"/>
      <c r="D280" s="1"/>
      <c r="E280" s="1"/>
      <c r="F280" s="1"/>
    </row>
    <row r="281" spans="2:6" ht="27" customHeight="1">
      <c r="B281" s="1"/>
      <c r="C281" s="1"/>
      <c r="D281" s="1"/>
      <c r="E281" s="1"/>
      <c r="F281" s="1"/>
    </row>
    <row r="282" spans="2:6" ht="27" customHeight="1">
      <c r="B282" s="1"/>
      <c r="C282" s="1"/>
      <c r="D282" s="1"/>
      <c r="E282" s="1"/>
      <c r="F282" s="1"/>
    </row>
    <row r="283" spans="2:6" ht="27" customHeight="1">
      <c r="B283" s="1"/>
      <c r="C283" s="1"/>
      <c r="D283" s="1"/>
      <c r="E283" s="1"/>
      <c r="F283" s="1"/>
    </row>
    <row r="284" spans="2:6" ht="27" customHeight="1">
      <c r="B284" s="1"/>
      <c r="C284" s="1"/>
      <c r="D284" s="1"/>
      <c r="E284" s="1"/>
      <c r="F284" s="1"/>
    </row>
    <row r="285" spans="2:6" ht="27" customHeight="1">
      <c r="B285" s="1"/>
      <c r="C285" s="1"/>
      <c r="D285" s="1"/>
      <c r="E285" s="1"/>
      <c r="F285" s="1"/>
    </row>
    <row r="286" spans="2:6" ht="27" customHeight="1">
      <c r="B286" s="1"/>
      <c r="C286" s="1"/>
      <c r="D286" s="1"/>
      <c r="E286" s="1"/>
      <c r="F286" s="1"/>
    </row>
    <row r="287" spans="2:6" ht="27" customHeight="1">
      <c r="B287" s="1"/>
      <c r="C287" s="1"/>
      <c r="D287" s="1"/>
      <c r="E287" s="1"/>
      <c r="F287" s="1"/>
    </row>
    <row r="288" spans="2:6" ht="27" customHeight="1">
      <c r="B288" s="1"/>
      <c r="C288" s="1"/>
      <c r="D288" s="1"/>
      <c r="E288" s="1"/>
      <c r="F288" s="1"/>
    </row>
  </sheetData>
  <mergeCells count="94">
    <mergeCell ref="B92:E92"/>
    <mergeCell ref="B88:E88"/>
    <mergeCell ref="B89:E89"/>
    <mergeCell ref="B85:E85"/>
    <mergeCell ref="B91:E91"/>
    <mergeCell ref="G1:J1"/>
    <mergeCell ref="G2:J2"/>
    <mergeCell ref="G3:J3"/>
    <mergeCell ref="B43:E43"/>
    <mergeCell ref="B39:E39"/>
    <mergeCell ref="B40:E40"/>
    <mergeCell ref="B38:E38"/>
    <mergeCell ref="B35:E35"/>
    <mergeCell ref="B23:E23"/>
    <mergeCell ref="B24:E24"/>
    <mergeCell ref="B47:E47"/>
    <mergeCell ref="B48:E48"/>
    <mergeCell ref="B36:E36"/>
    <mergeCell ref="B45:E45"/>
    <mergeCell ref="B44:E44"/>
    <mergeCell ref="B46:E46"/>
    <mergeCell ref="B41:E41"/>
    <mergeCell ref="B42:E42"/>
    <mergeCell ref="B37:E37"/>
    <mergeCell ref="B17:E17"/>
    <mergeCell ref="B18:E18"/>
    <mergeCell ref="B34:E34"/>
    <mergeCell ref="B32:E32"/>
    <mergeCell ref="B28:E28"/>
    <mergeCell ref="B26:E26"/>
    <mergeCell ref="B33:E33"/>
    <mergeCell ref="B31:E31"/>
    <mergeCell ref="B13:E13"/>
    <mergeCell ref="B14:E14"/>
    <mergeCell ref="B15:E15"/>
    <mergeCell ref="B16:E16"/>
    <mergeCell ref="B53:E53"/>
    <mergeCell ref="B54:E54"/>
    <mergeCell ref="A7:A8"/>
    <mergeCell ref="G7:J8"/>
    <mergeCell ref="F7:F9"/>
    <mergeCell ref="B7:E9"/>
    <mergeCell ref="B10:E10"/>
    <mergeCell ref="B12:E12"/>
    <mergeCell ref="B11:E11"/>
    <mergeCell ref="B22:E22"/>
    <mergeCell ref="B49:E49"/>
    <mergeCell ref="B50:E50"/>
    <mergeCell ref="B51:E51"/>
    <mergeCell ref="B52:E52"/>
    <mergeCell ref="B67:E67"/>
    <mergeCell ref="B58:E58"/>
    <mergeCell ref="B59:E59"/>
    <mergeCell ref="B55:E55"/>
    <mergeCell ref="B87:E87"/>
    <mergeCell ref="B75:E75"/>
    <mergeCell ref="B60:E60"/>
    <mergeCell ref="B61:E61"/>
    <mergeCell ref="B62:E62"/>
    <mergeCell ref="B63:E63"/>
    <mergeCell ref="B72:E72"/>
    <mergeCell ref="B64:E64"/>
    <mergeCell ref="B65:E65"/>
    <mergeCell ref="B66:E66"/>
    <mergeCell ref="B73:E73"/>
    <mergeCell ref="B95:E95"/>
    <mergeCell ref="B84:E84"/>
    <mergeCell ref="B93:E93"/>
    <mergeCell ref="B81:E81"/>
    <mergeCell ref="B82:E82"/>
    <mergeCell ref="B94:E94"/>
    <mergeCell ref="B90:E90"/>
    <mergeCell ref="B83:E83"/>
    <mergeCell ref="B86:E86"/>
    <mergeCell ref="B57:E57"/>
    <mergeCell ref="B80:E80"/>
    <mergeCell ref="B79:E79"/>
    <mergeCell ref="B68:E68"/>
    <mergeCell ref="B77:E77"/>
    <mergeCell ref="B69:E69"/>
    <mergeCell ref="B78:E78"/>
    <mergeCell ref="B76:E76"/>
    <mergeCell ref="B71:E71"/>
    <mergeCell ref="B70:E70"/>
    <mergeCell ref="B5:J5"/>
    <mergeCell ref="B74:E74"/>
    <mergeCell ref="B19:E19"/>
    <mergeCell ref="B20:E20"/>
    <mergeCell ref="B21:E21"/>
    <mergeCell ref="B30:E30"/>
    <mergeCell ref="B25:E25"/>
    <mergeCell ref="B29:E29"/>
    <mergeCell ref="B27:E27"/>
    <mergeCell ref="B56:E56"/>
  </mergeCells>
  <printOptions/>
  <pageMargins left="0.5" right="0.1968503937007874" top="0.46" bottom="0.7874015748031497" header="0.25" footer="0.15748031496062992"/>
  <pageSetup firstPageNumber="18" useFirstPageNumber="1" horizontalDpi="600" verticalDpi="600" orientation="portrait" paperSize="9" scale="6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Duma2</cp:lastModifiedBy>
  <cp:lastPrinted>2009-04-02T08:29:02Z</cp:lastPrinted>
  <dcterms:created xsi:type="dcterms:W3CDTF">2004-10-07T08:02:20Z</dcterms:created>
  <dcterms:modified xsi:type="dcterms:W3CDTF">2009-04-02T08:29:18Z</dcterms:modified>
  <cp:category/>
  <cp:version/>
  <cp:contentType/>
  <cp:contentStatus/>
</cp:coreProperties>
</file>