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11340" windowHeight="6795" firstSheet="2" activeTab="2"/>
  </bookViews>
  <sheets>
    <sheet name="приложение 1" sheetId="1" r:id="rId1"/>
    <sheet name="приложение 2 новая" sheetId="2" r:id="rId2"/>
    <sheet name="прилож 4" sheetId="3" r:id="rId3"/>
  </sheets>
  <definedNames>
    <definedName name="_xlnm.Print_Titles" localSheetId="2">'прилож 4'!$6:$7</definedName>
    <definedName name="_xlnm.Print_Titles" localSheetId="0">'приложение 1'!$10:$11</definedName>
    <definedName name="_xlnm.Print_Titles" localSheetId="1">'приложение 2 новая'!$9:$10</definedName>
  </definedNames>
  <calcPr fullCalcOnLoad="1"/>
</workbook>
</file>

<file path=xl/sharedStrings.xml><?xml version="1.0" encoding="utf-8"?>
<sst xmlns="http://schemas.openxmlformats.org/spreadsheetml/2006/main" count="722" uniqueCount="221">
  <si>
    <t>НЕНАЛОГОВЫЕ ДОХОДЫ</t>
  </si>
  <si>
    <t>000 1 11 03000 00 0000 120</t>
  </si>
  <si>
    <t>Проценты, полученные от предоставления бюджетных кредитов внутри страны</t>
  </si>
  <si>
    <t>000 1 11 05000 00 0000 120</t>
  </si>
  <si>
    <t>000 1 11 05010 00 0000 120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</si>
  <si>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</si>
  <si>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000 1 11 07000 00 0000 120</t>
  </si>
  <si>
    <t>Платежи от государственных и муниципальных унитарных предприятий</t>
  </si>
  <si>
    <t>000 1 11 08000 00 0000 120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</si>
  <si>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</si>
  <si>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</si>
  <si>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</si>
  <si>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</si>
  <si>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 xml:space="preserve">000 1 01 00000 00 0000 000 </t>
  </si>
  <si>
    <t>Налоги на прибыль, доходы</t>
  </si>
  <si>
    <t>000 1 14 00000 00 0000 000</t>
  </si>
  <si>
    <t>Доходы от продажи  материальных и нематериальных активов</t>
  </si>
  <si>
    <t>000 1 16 00000 00 0000 000</t>
  </si>
  <si>
    <t>Штрафы, санкции, возмещение ущерба</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</si>
  <si>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</si>
  <si>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</si>
  <si>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</si>
  <si>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</si>
  <si>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</si>
  <si>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Собственные доходы</t>
  </si>
  <si>
    <t>000 2 00 00000 00 0000 000</t>
  </si>
  <si>
    <t>Безвозмездные поступления</t>
  </si>
  <si>
    <t>000 2 02 00000 00 0000 000</t>
  </si>
  <si>
    <t>000 2 02 01000 00 0000 151</t>
  </si>
  <si>
    <t>000 2 02 02000 00 0000 151</t>
  </si>
  <si>
    <t>ИТОГО ДОХОДОВ</t>
  </si>
  <si>
    <t>Приложение №1</t>
  </si>
  <si>
    <t>КОД</t>
  </si>
  <si>
    <t>000 1 01 02000 01 0000 110</t>
  </si>
  <si>
    <t>Налог на доходы физических лиц</t>
  </si>
  <si>
    <t>000 1 01 02010 01 0000 110</t>
  </si>
  <si>
    <t>Налог на доходы физических лиц с доходов, полученных в виде дивидендов от долевого участия в деятельности организаций</t>
  </si>
  <si>
    <t>000 1 01 02021 01 0000 110</t>
  </si>
  <si>
    <t>000 1 01 02022 01 0000 110</t>
  </si>
  <si>
    <t>000 1 01 02030 01 0000 110</t>
  </si>
  <si>
    <t>000 1 01 02040 01 0000 110</t>
  </si>
  <si>
    <t>000 1 05 00000 00 0000 000</t>
  </si>
  <si>
    <t>Налоги на совокупный доход</t>
  </si>
  <si>
    <t xml:space="preserve">Единый налог, взимаемый в связи с применением упрощенной системы налогообложения </t>
  </si>
  <si>
    <t>000 1 05 01010 01 0000 110</t>
  </si>
  <si>
    <t>Единый налог, взимаемый с налогоплательщиков, выбравших в качестве объекта налогообложения  доходы</t>
  </si>
  <si>
    <t>000 1 05 01020 01 0000 110</t>
  </si>
  <si>
    <t>Единый 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</si>
  <si>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</si>
  <si>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000 1 06 00000 00 0000 000</t>
  </si>
  <si>
    <t>Налоги на  имущество</t>
  </si>
  <si>
    <t>Земельный налог</t>
  </si>
  <si>
    <t>000 1 08 00000 00 0000 000</t>
  </si>
  <si>
    <t>000 1 08 03010 01 0000 110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</si>
  <si>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</si>
  <si>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</si>
  <si>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</si>
  <si>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000 1 09 00000 00 0000 000</t>
  </si>
  <si>
    <t>000 1 09 07000 03 0000 110</t>
  </si>
  <si>
    <t>Прочие налоги и сборы (по отмененным местным налогам и сборам)</t>
  </si>
  <si>
    <t>000 1 09 07010 03 0000 110</t>
  </si>
  <si>
    <t>Налог на рекламу</t>
  </si>
  <si>
    <t>000 1 09 07030 03 0000 110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</si>
  <si>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</si>
  <si>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000 1 09 07050 03 0000 110</t>
  </si>
  <si>
    <t>Прочие местные налоги и сборы</t>
  </si>
  <si>
    <t>000 1 11 01000 00 0000 120</t>
  </si>
  <si>
    <t>Дивиденды по акциям и доходы от прочих форм участия в капитале, находящихся в государственной и муниципальной собственности</t>
  </si>
  <si>
    <t xml:space="preserve">Прочие неналоговые доходы </t>
  </si>
  <si>
    <t>000 1 17 00000 00 0000 000</t>
  </si>
  <si>
    <t xml:space="preserve">         от             №</t>
  </si>
  <si>
    <t>Доходы от сдачи в аренду имущества, находящегося в государственной и муниципальной собственности (аренда земли)</t>
  </si>
  <si>
    <t>к решению Думы города</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</si>
  <si>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</si>
  <si>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</si>
  <si>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</si>
  <si>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</si>
  <si>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000 1 05 02000 02 0000 110</t>
  </si>
  <si>
    <t>000 1 06 01020 04 0000 110</t>
  </si>
  <si>
    <t>000 1 06 04000 02 0000 110</t>
  </si>
  <si>
    <t>Транспортный налог</t>
  </si>
  <si>
    <t>Транспортный налог с организаций</t>
  </si>
  <si>
    <t>Транспортный налог с физических лиц</t>
  </si>
  <si>
    <t>000 1 06 06000 00 0000 110</t>
  </si>
  <si>
    <t>Земельный налог, взимаемый по ставке, установленной подпунктом 1 пункта 1 статьи 394 Налогового кодекса Российской Федерации, зачисляемый в бюджеты городских округов</t>
  </si>
  <si>
    <t>Земельный налог, взимаемый по ставке, установленной подпунктом 2 пункта 1 статьи 394 Налогового кодекса Российской Федерации, зачисляемый в бюджеты городских округов</t>
  </si>
  <si>
    <t>Земельный налог, взимаемый по ставке, установленной подпунктом 1 пункта 1 статьи 394 Налогового кодекса Российской Федерации, зачисляемый в бюджеты муниципальных районов</t>
  </si>
  <si>
    <t>Земельный налог (по обязательствам, возникшим до 01 января 2006 года)</t>
  </si>
  <si>
    <t>000 1 11 01040 04 0000 120</t>
  </si>
  <si>
    <t>Дивиденды по акциям и доходы от прочих форм участия в капитале, находящихся в собственности городских округов</t>
  </si>
  <si>
    <t>000 1 11 03040 04 0000 120</t>
  </si>
  <si>
    <t>Проценты, полученные от предоставления бюджетных кредитов внутри страны за счет средств бюджетов городских округов</t>
  </si>
  <si>
    <t>000 1 11 05011 01 0000 120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</si>
  <si>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</si>
  <si>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</si>
  <si>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</si>
  <si>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</si>
  <si>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</si>
  <si>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</si>
  <si>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</si>
  <si>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000 1 14 01040 04 0000 410</t>
  </si>
  <si>
    <t>Доходы бюджетов городских округов от продажи квартир</t>
  </si>
  <si>
    <t>000 1 14 02033 04 0000 410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</si>
  <si>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</si>
  <si>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</si>
  <si>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000 1 16 18040 04 0000 140</t>
  </si>
  <si>
    <t>Денежные взыскания (штрафы) за нарушение бюджетного законодательства (в части  бюджетов городских округов)</t>
  </si>
  <si>
    <t>000 1 16 21030 01 0000 140</t>
  </si>
  <si>
    <t>Денежные взыскания (штрафы) и иные суммы, взыскиванмые с лиц, виновных в совершении преступлений и в возмещении ущерба имуществу, зачисляемые в местные бюджеты</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</si>
  <si>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</si>
  <si>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</si>
  <si>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</si>
  <si>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</si>
  <si>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</si>
  <si>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 зачисляемые в  бюджеты городских округов</t>
  </si>
  <si>
    <t>000 1 16 25050 01 0000 140</t>
  </si>
  <si>
    <t>000 1 16 25080 01 0000 140</t>
  </si>
  <si>
    <t>000 1 16 27000 01 0000 140</t>
  </si>
  <si>
    <t>000 1 16 28000 01 0000 140</t>
  </si>
  <si>
    <t>000 1 16 30000 01 0000 140</t>
  </si>
  <si>
    <t>000 1 16 90040 04 0000 140</t>
  </si>
  <si>
    <t>000 1 17 01040 04 0000 180</t>
  </si>
  <si>
    <t>Невыясненные поступления, зачисляемые в бюджеты городских округов</t>
  </si>
  <si>
    <t>000 1 17 05040 04 0000 180</t>
  </si>
  <si>
    <t>Прочие неналоговые доходы бюджетов городских округов</t>
  </si>
  <si>
    <t>000 2 02 01010 04 0000 151</t>
  </si>
  <si>
    <t>Дотации бюджетам городских округов на выравнивание уровня бюджетной обеспеченности</t>
  </si>
  <si>
    <t>000 2 02 01010 10 0000 151</t>
  </si>
  <si>
    <t xml:space="preserve">Дотации бюджетам поселений на выравнивание уровня бюджетной обеспеченности </t>
  </si>
  <si>
    <t>Субвенции бюджетам городских округов на осуществление федеральных полномочий по государственной регистрации актов гражданского состояния</t>
  </si>
  <si>
    <t>Субвенции бюджетам городских округов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</si>
  <si>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обеспечение жильем отдельных категорий граждан</t>
  </si>
  <si>
    <t>Прочие субвенции, зачисляемые в бюджеты городских округов</t>
  </si>
  <si>
    <t>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t>
  </si>
  <si>
    <t>Прочие субсидии, зачисляемые в бюджеты городских округов</t>
  </si>
  <si>
    <t>000 2 07 04000 04 0000 180</t>
  </si>
  <si>
    <t>Прочие безвозмездные поступления в бюджеты городских округов</t>
  </si>
  <si>
    <t>000 2 02 02110 04 0000 151</t>
  </si>
  <si>
    <t>000 2 02 02180 04 0000 151</t>
  </si>
  <si>
    <t>000 2 02 02383 04 0000 151</t>
  </si>
  <si>
    <t>000 2 02 02930 04 0000 151</t>
  </si>
  <si>
    <t>000 2 02 03020 02 0000 151</t>
  </si>
  <si>
    <t>000 2 02 04193 04 0000 151</t>
  </si>
  <si>
    <t>000 2 02 04920 04 0000 151</t>
  </si>
  <si>
    <t>000 1 05 01000 00 0000 110</t>
  </si>
  <si>
    <t>000 1 06 04011 02 0000 110</t>
  </si>
  <si>
    <t>000 1 06 04012 02 0000 110</t>
  </si>
  <si>
    <t xml:space="preserve">000 1 06 06012 04 0000 110 </t>
  </si>
  <si>
    <t xml:space="preserve">000 1 06 06013 05 0000 110 </t>
  </si>
  <si>
    <t xml:space="preserve">000 1 06 06022 04 0000 110 </t>
  </si>
  <si>
    <t>Государственная пошлина, сборы</t>
  </si>
  <si>
    <t>000 1 09 04050 03 0000 110</t>
  </si>
  <si>
    <t>000 1 08 07150 01 0000 110</t>
  </si>
  <si>
    <t xml:space="preserve">Государственная пошлина за выдачу разрешения на распространение наружной рекламы </t>
  </si>
  <si>
    <t xml:space="preserve">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t>
  </si>
  <si>
    <t>000 1 11 05020 00 0000 120</t>
  </si>
  <si>
    <t>000 1 11 05024 04 0000 120</t>
  </si>
  <si>
    <t xml:space="preserve">Арендная плата и поступления от продажи права на заключение договоров аренды за земли, находящиеся в собственности городских округов </t>
  </si>
  <si>
    <t>000 1 16 25070 01 0000 140</t>
  </si>
  <si>
    <t>Денежные взыскания (штрафы) за нарушение лесного законодательства, зачисляемые в местные бюджеты</t>
  </si>
  <si>
    <t>000 2 02 02093 04 0000 151</t>
  </si>
  <si>
    <t>Субвенции бюджетам городских округов на осуществление полномочий по подготовке и проведению сельскохозяйственной переписи</t>
  </si>
  <si>
    <t>000 2 02 02190 04 0000 151</t>
  </si>
  <si>
    <t xml:space="preserve">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          </t>
  </si>
  <si>
    <t>Уточненный бюджет по доходам 9 месяцев</t>
  </si>
  <si>
    <t>000 1 16 25060 01 0000 140</t>
  </si>
  <si>
    <t>Денежные взыскания (штрафы) за нарушение  земельного законодательства</t>
  </si>
  <si>
    <t>000 2 02 02332 04 0000 151</t>
  </si>
  <si>
    <t>Субвенции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t>
  </si>
  <si>
    <t>000 2 02 02422 04 0000 151</t>
  </si>
  <si>
    <t>Субвенция на денежные выплаты мед песоналу ФАП и Скорой помощи</t>
  </si>
  <si>
    <t>(тыс.руб.)</t>
  </si>
  <si>
    <t>Ожидаемое исполнение года</t>
  </si>
  <si>
    <t>Наименование показателя</t>
  </si>
  <si>
    <t>Код дохода</t>
  </si>
  <si>
    <t>ДОХОДЫ</t>
  </si>
  <si>
    <t xml:space="preserve">000 1 00 00000 00 0000 000 </t>
  </si>
  <si>
    <t>Налог на имущество физических лиц</t>
  </si>
  <si>
    <t>000 1 06 01000 00 0000 110</t>
  </si>
  <si>
    <t>Задолженность и перерасчеты по отменым налогам, сборам и иным обязательным платежам</t>
  </si>
  <si>
    <t>Безвозмездные поступления от других бюджетов бюджетной системы Российской Федерации</t>
  </si>
  <si>
    <t>Субвенции от других бюджетов бюджетной системы Российской Федерации</t>
  </si>
  <si>
    <t>Дотации от других бюджетов бюджетной системы Российской Федерации</t>
  </si>
  <si>
    <t>Субсидии от других бюджетов бюджетной системы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</si>
  <si>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</si>
  <si>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</si>
  <si>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t>
  </si>
  <si>
    <t>Сумма на год</t>
  </si>
  <si>
    <t>к пояснительной</t>
  </si>
  <si>
    <t>записке по доходам</t>
  </si>
  <si>
    <t xml:space="preserve">Приложение  </t>
  </si>
  <si>
    <t>Ожидаемое исполнение бюджета городского округа города Радужный за 2008 год.</t>
  </si>
  <si>
    <t>Утвержденный бюджет по доходам 2008 год</t>
  </si>
  <si>
    <t>Уточненный бюджет по доходам 2008 год</t>
  </si>
  <si>
    <t>Исполнение доходов на 01.10.2008</t>
  </si>
  <si>
    <t>000 1 11 09000 00 0000 120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</si>
  <si>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аренда имущества)</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</si>
  <si>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округов </t>
  </si>
  <si>
    <t>000 1 14 06012 04 0000 420</t>
  </si>
  <si>
    <t>000 2 02 03000 00 0000 151</t>
  </si>
  <si>
    <t>Иные межбюджетные трансферты</t>
  </si>
  <si>
    <t>000 2 02 04020 00 0000 151</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</si>
  <si>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</si>
  <si>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</si>
  <si>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Доходы от предпринимательской и иной приносящей доход деятельности</t>
  </si>
  <si>
    <t>000 3 00 00000 00 0000 000</t>
  </si>
  <si>
    <t>000 1 11 08040 00 0000 120</t>
  </si>
  <si>
    <t>Средства получаемые от передачи имущества, находящегося в собственности городских округов</t>
  </si>
  <si>
    <t>Приложение № 4 к Решению Думы</t>
  </si>
  <si>
    <t>Доходы бюджета городского округа Радужный  по группам и подгруппам на 2009 год и плановый период 2010 -2011 годы</t>
  </si>
  <si>
    <t>000 1 11 00000 00 0000 000</t>
  </si>
  <si>
    <t>Доходы от использования имущества находящегося в государственной и муниципальной собственности</t>
  </si>
  <si>
    <t>Налоговые доходы</t>
  </si>
  <si>
    <t>Неналоговые доходы</t>
  </si>
  <si>
    <t>Налоговые и неналоговые доходы</t>
  </si>
  <si>
    <t xml:space="preserve">13224+прод кварт </t>
  </si>
  <si>
    <t>000 1 11 0000 00 0000 120</t>
  </si>
  <si>
    <t>Доходы в виде прибыли прибыли приходящиеся на долю в уставных ( в складочных) капиталах в хозяйственных товариществ и обществили дивидендов по акциям принадлежащим городским округам.</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</si>
  <si>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счисле казенных).</t>
  </si>
  <si>
    <t>Приложение № 4</t>
  </si>
  <si>
    <t>от 22.12.2008 № 539</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</si>
</sst>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0.0"/>
  </numFmts>
  <fonts count="21">
    <font>
      <sz val="10"/>
      <name val="Arial Cyr"/>
      <family val="0"/>
    </font>
    <font>
      <u val="single"/>
      <sz val="10"/>
      <color indexed="12"/>
      <name val="Arial Cyr"/>
      <family val="0"/>
    </font>
    <font>
      <u val="single"/>
      <sz val="10"/>
      <color indexed="36"/>
      <name val="Arial Cyr"/>
      <family val="0"/>
    </font>
    <font>
      <sz val="11"/>
      <name val="Arial"/>
      <family val="0"/>
    </font>
    <font>
      <sz val="14"/>
      <name val="Times New Roman"/>
      <family val="1"/>
    </font>
    <font>
      <sz val="14"/>
      <name val="Arial Cyr"/>
      <family val="0"/>
    </font>
    <font>
      <b/>
      <sz val="14"/>
      <name val="Times New Roman"/>
      <family val="1"/>
    </font>
    <font>
      <b/>
      <sz val="14"/>
      <color indexed="8"/>
      <name val="Times New Roman"/>
      <family val="1"/>
    </font>
    <font>
      <i/>
      <sz val="14"/>
      <name val="Times New Roman"/>
      <family val="1"/>
    </font>
    <font>
      <b/>
      <i/>
      <sz val="14"/>
      <name val="Times New Roman"/>
      <family val="1"/>
    </font>
    <font>
      <b/>
      <sz val="14"/>
      <name val="Arial Cyr"/>
      <family val="0"/>
    </font>
    <font>
      <b/>
      <sz val="10"/>
      <name val="Arial Cyr"/>
      <family val="0"/>
    </font>
    <font>
      <b/>
      <sz val="12"/>
      <name val="Times New Roman"/>
      <family val="1"/>
    </font>
    <font>
      <sz val="12"/>
      <name val="Times New Roman"/>
      <family val="1"/>
    </font>
    <font>
      <b/>
      <sz val="12"/>
      <color indexed="8"/>
      <name val="Times New Roman"/>
      <family val="1"/>
    </font>
    <font>
      <sz val="12"/>
      <name val="Arial Cyr"/>
      <family val="0"/>
    </font>
    <font>
      <sz val="12"/>
      <color indexed="8"/>
      <name val="Times New Roman"/>
      <family val="1"/>
    </font>
    <font>
      <i/>
      <sz val="12"/>
      <name val="Times New Roman"/>
      <family val="1"/>
    </font>
    <font>
      <sz val="12"/>
      <color indexed="10"/>
      <name val="Times New Roman"/>
      <family val="1"/>
    </font>
    <font>
      <b/>
      <sz val="12"/>
      <color indexed="17"/>
      <name val="Times New Roman"/>
      <family val="1"/>
    </font>
    <font>
      <sz val="12"/>
      <color indexed="17"/>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8">
    <border>
      <left/>
      <right/>
      <top/>
      <bottom/>
      <diagonal/>
    </border>
    <border>
      <left style="double"/>
      <right>
        <color indexed="63"/>
      </right>
      <top style="double"/>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double"/>
      <top style="thin"/>
      <bottom>
        <color indexed="63"/>
      </bottom>
    </border>
    <border>
      <left style="double"/>
      <right style="double"/>
      <top style="thin"/>
      <bottom>
        <color indexed="63"/>
      </bottom>
    </border>
    <border>
      <left style="double"/>
      <right>
        <color indexed="63"/>
      </right>
      <top style="thin"/>
      <bottom>
        <color indexed="63"/>
      </bottom>
    </border>
    <border>
      <left style="thin"/>
      <right style="double"/>
      <top>
        <color indexed="63"/>
      </top>
      <bottom>
        <color indexed="63"/>
      </bottom>
    </border>
    <border>
      <left style="double"/>
      <right style="double"/>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style="thin"/>
      <top>
        <color indexed="63"/>
      </top>
      <bottom style="mediu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9">
    <xf numFmtId="0" fontId="0" fillId="0" borderId="0" xfId="0" applyAlignment="1">
      <alignment/>
    </xf>
    <xf numFmtId="0" fontId="0" fillId="0" borderId="0" xfId="0" applyAlignment="1">
      <alignment wrapText="1"/>
    </xf>
    <xf numFmtId="0" fontId="3" fillId="0" borderId="0" xfId="0" applyFont="1" applyAlignment="1">
      <alignment horizontal="center"/>
    </xf>
    <xf numFmtId="0" fontId="0" fillId="0" borderId="0" xfId="0" applyFont="1" applyAlignment="1">
      <alignment/>
    </xf>
    <xf numFmtId="0" fontId="4" fillId="2" borderId="0" xfId="0" applyFont="1" applyFill="1" applyAlignment="1">
      <alignment/>
    </xf>
    <xf numFmtId="0" fontId="4" fillId="2" borderId="0" xfId="0" applyFont="1" applyFill="1" applyBorder="1" applyAlignment="1">
      <alignment/>
    </xf>
    <xf numFmtId="0" fontId="4" fillId="2" borderId="0" xfId="0" applyFont="1" applyFill="1" applyBorder="1" applyAlignment="1">
      <alignment wrapText="1"/>
    </xf>
    <xf numFmtId="0" fontId="7" fillId="3" borderId="1" xfId="0" applyFont="1" applyFill="1" applyBorder="1" applyAlignment="1">
      <alignment/>
    </xf>
    <xf numFmtId="0" fontId="6" fillId="0" borderId="1" xfId="0" applyFont="1" applyBorder="1" applyAlignment="1">
      <alignment horizontal="center" vertical="center"/>
    </xf>
    <xf numFmtId="0" fontId="7" fillId="0" borderId="2" xfId="0" applyFont="1" applyFill="1" applyBorder="1" applyAlignment="1">
      <alignment/>
    </xf>
    <xf numFmtId="0" fontId="4" fillId="0" borderId="3" xfId="0" applyFont="1" applyFill="1" applyBorder="1" applyAlignment="1">
      <alignment/>
    </xf>
    <xf numFmtId="0" fontId="8" fillId="0" borderId="3" xfId="0" applyFont="1" applyBorder="1" applyAlignment="1">
      <alignment/>
    </xf>
    <xf numFmtId="0" fontId="6" fillId="0" borderId="3" xfId="0" applyFont="1" applyFill="1" applyBorder="1" applyAlignment="1">
      <alignment/>
    </xf>
    <xf numFmtId="0" fontId="4" fillId="0" borderId="3" xfId="0" applyFont="1" applyBorder="1" applyAlignment="1">
      <alignment/>
    </xf>
    <xf numFmtId="0" fontId="6" fillId="3" borderId="1" xfId="0" applyFont="1" applyFill="1" applyBorder="1" applyAlignment="1">
      <alignment/>
    </xf>
    <xf numFmtId="0" fontId="6" fillId="0" borderId="2" xfId="0" applyFont="1" applyFill="1" applyBorder="1" applyAlignment="1">
      <alignment/>
    </xf>
    <xf numFmtId="0" fontId="8" fillId="0" borderId="3" xfId="0" applyFont="1" applyFill="1" applyBorder="1" applyAlignment="1">
      <alignment/>
    </xf>
    <xf numFmtId="0" fontId="6" fillId="0" borderId="3" xfId="0" applyFont="1" applyBorder="1" applyAlignment="1">
      <alignment/>
    </xf>
    <xf numFmtId="0" fontId="4" fillId="0" borderId="4" xfId="0" applyFont="1" applyBorder="1" applyAlignment="1">
      <alignment/>
    </xf>
    <xf numFmtId="0" fontId="4" fillId="0" borderId="1" xfId="0" applyFont="1" applyBorder="1" applyAlignment="1">
      <alignment/>
    </xf>
    <xf numFmtId="0" fontId="6" fillId="0" borderId="1" xfId="0" applyFont="1" applyFill="1" applyBorder="1" applyAlignment="1">
      <alignment/>
    </xf>
    <xf numFmtId="0" fontId="8" fillId="0" borderId="2" xfId="0" applyFont="1" applyFill="1" applyBorder="1" applyAlignment="1">
      <alignment/>
    </xf>
    <xf numFmtId="0" fontId="9" fillId="0" borderId="4" xfId="0" applyFont="1" applyFill="1" applyBorder="1" applyAlignment="1">
      <alignment/>
    </xf>
    <xf numFmtId="0" fontId="4" fillId="3" borderId="1"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6" fillId="0" borderId="0" xfId="0" applyFont="1" applyFill="1" applyBorder="1" applyAlignment="1">
      <alignment horizontal="center"/>
    </xf>
    <xf numFmtId="0" fontId="4" fillId="2" borderId="0" xfId="0" applyFont="1" applyFill="1" applyAlignment="1">
      <alignment wrapText="1"/>
    </xf>
    <xf numFmtId="0" fontId="4" fillId="2" borderId="0" xfId="0" applyFont="1" applyFill="1" applyAlignment="1">
      <alignment horizontal="right"/>
    </xf>
    <xf numFmtId="0" fontId="4" fillId="0" borderId="4" xfId="0" applyFont="1" applyBorder="1" applyAlignment="1">
      <alignment horizontal="center" vertical="center"/>
    </xf>
    <xf numFmtId="0" fontId="0" fillId="0" borderId="0" xfId="0" applyFont="1" applyAlignment="1">
      <alignment/>
    </xf>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14" fillId="0" borderId="5" xfId="0" applyFont="1" applyFill="1" applyBorder="1" applyAlignment="1">
      <alignment/>
    </xf>
    <xf numFmtId="3" fontId="14" fillId="0" borderId="5" xfId="0" applyNumberFormat="1" applyFont="1" applyFill="1" applyBorder="1" applyAlignment="1">
      <alignment wrapText="1"/>
    </xf>
    <xf numFmtId="0" fontId="16" fillId="0" borderId="5" xfId="0" applyFont="1" applyFill="1" applyBorder="1" applyAlignment="1">
      <alignment/>
    </xf>
    <xf numFmtId="3" fontId="16" fillId="0" borderId="5" xfId="0" applyNumberFormat="1" applyFont="1" applyFill="1" applyBorder="1" applyAlignment="1">
      <alignment wrapText="1"/>
    </xf>
    <xf numFmtId="0" fontId="13" fillId="0" borderId="5" xfId="0" applyFont="1" applyFill="1" applyBorder="1" applyAlignment="1">
      <alignment/>
    </xf>
    <xf numFmtId="3" fontId="13" fillId="0" borderId="5" xfId="0" applyNumberFormat="1" applyFont="1" applyFill="1" applyBorder="1" applyAlignment="1">
      <alignment wrapText="1"/>
    </xf>
    <xf numFmtId="0" fontId="17" fillId="0" borderId="5" xfId="0" applyFont="1" applyBorder="1" applyAlignment="1">
      <alignment/>
    </xf>
    <xf numFmtId="3" fontId="17" fillId="0" borderId="5" xfId="0" applyNumberFormat="1" applyFont="1" applyBorder="1" applyAlignment="1">
      <alignment wrapText="1"/>
    </xf>
    <xf numFmtId="0" fontId="13" fillId="0" borderId="5" xfId="0" applyFont="1" applyBorder="1" applyAlignment="1">
      <alignment/>
    </xf>
    <xf numFmtId="3" fontId="13" fillId="0" borderId="5" xfId="0" applyNumberFormat="1" applyFont="1" applyBorder="1" applyAlignment="1">
      <alignment wrapText="1"/>
    </xf>
    <xf numFmtId="3" fontId="17" fillId="0" borderId="5" xfId="0" applyNumberFormat="1" applyFont="1" applyFill="1" applyBorder="1" applyAlignment="1">
      <alignment wrapText="1"/>
    </xf>
    <xf numFmtId="3" fontId="12" fillId="0" borderId="5" xfId="0" applyNumberFormat="1" applyFont="1" applyFill="1" applyBorder="1" applyAlignment="1">
      <alignment wrapText="1"/>
    </xf>
    <xf numFmtId="0" fontId="12" fillId="3" borderId="5" xfId="0" applyFont="1" applyFill="1" applyBorder="1" applyAlignment="1">
      <alignment/>
    </xf>
    <xf numFmtId="3" fontId="12" fillId="3" borderId="5" xfId="0" applyNumberFormat="1" applyFont="1" applyFill="1" applyBorder="1" applyAlignment="1">
      <alignment wrapText="1"/>
    </xf>
    <xf numFmtId="0" fontId="17" fillId="0" borderId="5" xfId="0" applyFont="1" applyFill="1" applyBorder="1" applyAlignment="1">
      <alignment/>
    </xf>
    <xf numFmtId="3" fontId="12" fillId="0" borderId="5" xfId="0" applyNumberFormat="1" applyFont="1" applyBorder="1" applyAlignment="1">
      <alignment wrapText="1"/>
    </xf>
    <xf numFmtId="0" fontId="12" fillId="0" borderId="5" xfId="0" applyFont="1" applyFill="1" applyBorder="1" applyAlignment="1">
      <alignment/>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textRotation="90" wrapText="1"/>
    </xf>
    <xf numFmtId="0" fontId="12" fillId="0" borderId="7" xfId="0" applyFont="1" applyBorder="1" applyAlignment="1">
      <alignment horizontal="center" vertical="center"/>
    </xf>
    <xf numFmtId="165" fontId="12" fillId="0" borderId="5" xfId="0" applyNumberFormat="1" applyFont="1" applyFill="1" applyBorder="1" applyAlignment="1">
      <alignment wrapText="1"/>
    </xf>
    <xf numFmtId="165" fontId="13" fillId="0" borderId="5" xfId="0" applyNumberFormat="1" applyFont="1" applyFill="1" applyBorder="1" applyAlignment="1">
      <alignment wrapText="1"/>
    </xf>
    <xf numFmtId="166" fontId="13" fillId="0" borderId="5" xfId="0" applyNumberFormat="1" applyFont="1" applyFill="1" applyBorder="1" applyAlignment="1">
      <alignment wrapText="1"/>
    </xf>
    <xf numFmtId="166" fontId="12" fillId="0" borderId="5" xfId="0" applyNumberFormat="1" applyFont="1" applyFill="1" applyBorder="1" applyAlignment="1">
      <alignment wrapText="1"/>
    </xf>
    <xf numFmtId="165" fontId="14" fillId="0" borderId="5" xfId="0" applyNumberFormat="1" applyFont="1" applyFill="1" applyBorder="1" applyAlignment="1">
      <alignment wrapText="1"/>
    </xf>
    <xf numFmtId="165" fontId="16" fillId="0" borderId="5" xfId="0" applyNumberFormat="1" applyFont="1" applyFill="1" applyBorder="1" applyAlignment="1">
      <alignment wrapText="1"/>
    </xf>
    <xf numFmtId="165" fontId="17" fillId="0" borderId="5" xfId="0" applyNumberFormat="1" applyFont="1" applyBorder="1" applyAlignment="1">
      <alignment wrapText="1"/>
    </xf>
    <xf numFmtId="165" fontId="13" fillId="0" borderId="5" xfId="0" applyNumberFormat="1" applyFont="1" applyBorder="1" applyAlignment="1">
      <alignment wrapText="1"/>
    </xf>
    <xf numFmtId="165" fontId="17" fillId="0" borderId="5" xfId="0" applyNumberFormat="1" applyFont="1" applyFill="1" applyBorder="1" applyAlignment="1">
      <alignment wrapText="1"/>
    </xf>
    <xf numFmtId="165" fontId="12" fillId="3" borderId="5" xfId="0" applyNumberFormat="1" applyFont="1" applyFill="1" applyBorder="1" applyAlignment="1">
      <alignment wrapText="1"/>
    </xf>
    <xf numFmtId="1" fontId="13" fillId="0" borderId="5" xfId="0" applyNumberFormat="1" applyFont="1" applyFill="1" applyBorder="1" applyAlignment="1">
      <alignment wrapText="1"/>
    </xf>
    <xf numFmtId="0" fontId="6" fillId="3" borderId="3" xfId="0" applyFont="1" applyFill="1" applyBorder="1" applyAlignment="1">
      <alignment/>
    </xf>
    <xf numFmtId="165" fontId="0" fillId="0" borderId="0" xfId="0" applyNumberFormat="1" applyAlignment="1">
      <alignment/>
    </xf>
    <xf numFmtId="0" fontId="7" fillId="3" borderId="2" xfId="0" applyFont="1" applyFill="1" applyBorder="1" applyAlignment="1">
      <alignment/>
    </xf>
    <xf numFmtId="0" fontId="6" fillId="3" borderId="2" xfId="0" applyFont="1" applyFill="1" applyBorder="1" applyAlignment="1">
      <alignment/>
    </xf>
    <xf numFmtId="4" fontId="13" fillId="0" borderId="5" xfId="0" applyNumberFormat="1" applyFont="1" applyFill="1" applyBorder="1" applyAlignment="1">
      <alignment wrapText="1"/>
    </xf>
    <xf numFmtId="4" fontId="18" fillId="0" borderId="5" xfId="0" applyNumberFormat="1" applyFont="1" applyFill="1" applyBorder="1" applyAlignment="1">
      <alignment wrapText="1"/>
    </xf>
    <xf numFmtId="166" fontId="18" fillId="0" borderId="5" xfId="0" applyNumberFormat="1" applyFont="1" applyFill="1" applyBorder="1" applyAlignment="1">
      <alignment wrapText="1"/>
    </xf>
    <xf numFmtId="166" fontId="19" fillId="0" borderId="5" xfId="0" applyNumberFormat="1" applyFont="1" applyFill="1" applyBorder="1" applyAlignment="1">
      <alignment wrapText="1"/>
    </xf>
    <xf numFmtId="4" fontId="20" fillId="0" borderId="5" xfId="0" applyNumberFormat="1" applyFont="1" applyFill="1" applyBorder="1" applyAlignment="1">
      <alignment wrapText="1"/>
    </xf>
    <xf numFmtId="166" fontId="20" fillId="0" borderId="5" xfId="0" applyNumberFormat="1" applyFont="1" applyFill="1" applyBorder="1" applyAlignment="1">
      <alignment wrapText="1"/>
    </xf>
    <xf numFmtId="3" fontId="16" fillId="0" borderId="9" xfId="0" applyNumberFormat="1" applyFont="1" applyFill="1" applyBorder="1" applyAlignment="1">
      <alignment wrapText="1"/>
    </xf>
    <xf numFmtId="3" fontId="13" fillId="0" borderId="9" xfId="0" applyNumberFormat="1" applyFont="1" applyFill="1" applyBorder="1" applyAlignment="1">
      <alignment wrapText="1"/>
    </xf>
    <xf numFmtId="3" fontId="17" fillId="0" borderId="9" xfId="0" applyNumberFormat="1" applyFont="1" applyBorder="1" applyAlignment="1">
      <alignment wrapText="1"/>
    </xf>
    <xf numFmtId="3" fontId="13" fillId="0" borderId="9" xfId="0" applyNumberFormat="1" applyFont="1" applyBorder="1" applyAlignment="1">
      <alignment wrapText="1"/>
    </xf>
    <xf numFmtId="3" fontId="17" fillId="0" borderId="9" xfId="0" applyNumberFormat="1" applyFont="1" applyFill="1" applyBorder="1" applyAlignment="1">
      <alignment wrapText="1"/>
    </xf>
    <xf numFmtId="3" fontId="12" fillId="3" borderId="9" xfId="0" applyNumberFormat="1" applyFont="1" applyFill="1" applyBorder="1" applyAlignment="1">
      <alignment wrapText="1"/>
    </xf>
    <xf numFmtId="3" fontId="12" fillId="0" borderId="9" xfId="0" applyNumberFormat="1" applyFont="1" applyFill="1" applyBorder="1" applyAlignment="1">
      <alignment wrapText="1"/>
    </xf>
    <xf numFmtId="3" fontId="12" fillId="0" borderId="9" xfId="0" applyNumberFormat="1" applyFont="1" applyBorder="1" applyAlignment="1">
      <alignment wrapText="1"/>
    </xf>
    <xf numFmtId="0" fontId="14" fillId="0" borderId="7" xfId="0" applyFont="1" applyFill="1" applyBorder="1" applyAlignment="1">
      <alignment/>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textRotation="90" wrapText="1"/>
    </xf>
    <xf numFmtId="3" fontId="7" fillId="0" borderId="7" xfId="0" applyNumberFormat="1" applyFont="1" applyFill="1" applyBorder="1" applyAlignment="1">
      <alignment wrapText="1"/>
    </xf>
    <xf numFmtId="3" fontId="7" fillId="0" borderId="14" xfId="0" applyNumberFormat="1" applyFont="1" applyFill="1" applyBorder="1" applyAlignment="1">
      <alignment wrapText="1"/>
    </xf>
    <xf numFmtId="0" fontId="4" fillId="0" borderId="15" xfId="0" applyFont="1" applyFill="1" applyBorder="1" applyAlignment="1">
      <alignment/>
    </xf>
    <xf numFmtId="165" fontId="6" fillId="0" borderId="15" xfId="0" applyNumberFormat="1" applyFont="1" applyFill="1" applyBorder="1" applyAlignment="1">
      <alignment wrapText="1"/>
    </xf>
    <xf numFmtId="165" fontId="6" fillId="0" borderId="16" xfId="0" applyNumberFormat="1" applyFont="1" applyFill="1" applyBorder="1" applyAlignment="1">
      <alignment wrapText="1"/>
    </xf>
    <xf numFmtId="165" fontId="6" fillId="0" borderId="5" xfId="0" applyNumberFormat="1" applyFont="1" applyFill="1" applyBorder="1" applyAlignment="1">
      <alignment wrapText="1"/>
    </xf>
    <xf numFmtId="165" fontId="6" fillId="0" borderId="9" xfId="0" applyNumberFormat="1" applyFont="1" applyFill="1" applyBorder="1" applyAlignment="1">
      <alignment wrapText="1"/>
    </xf>
    <xf numFmtId="3" fontId="4" fillId="0" borderId="5" xfId="0" applyNumberFormat="1" applyFont="1" applyFill="1" applyBorder="1" applyAlignment="1">
      <alignment wrapText="1"/>
    </xf>
    <xf numFmtId="3" fontId="4" fillId="0" borderId="9" xfId="0" applyNumberFormat="1" applyFont="1" applyFill="1" applyBorder="1" applyAlignment="1">
      <alignment wrapText="1"/>
    </xf>
    <xf numFmtId="3" fontId="6" fillId="0" borderId="5" xfId="0" applyNumberFormat="1" applyFont="1" applyFill="1" applyBorder="1" applyAlignment="1">
      <alignment wrapText="1"/>
    </xf>
    <xf numFmtId="3" fontId="6" fillId="0" borderId="9" xfId="0" applyNumberFormat="1" applyFont="1" applyFill="1" applyBorder="1" applyAlignment="1">
      <alignment wrapText="1"/>
    </xf>
    <xf numFmtId="0" fontId="6" fillId="0" borderId="0" xfId="0" applyFont="1" applyFill="1" applyBorder="1" applyAlignment="1">
      <alignment horizontal="center" wrapText="1"/>
    </xf>
    <xf numFmtId="0" fontId="13" fillId="0" borderId="17" xfId="0" applyFont="1" applyBorder="1" applyAlignment="1">
      <alignment horizontal="justify" wrapText="1"/>
    </xf>
    <xf numFmtId="0" fontId="13" fillId="0" borderId="18" xfId="0" applyFont="1" applyBorder="1" applyAlignment="1">
      <alignment horizontal="justify" wrapText="1"/>
    </xf>
    <xf numFmtId="0" fontId="13" fillId="0" borderId="19" xfId="0" applyFont="1" applyBorder="1" applyAlignment="1">
      <alignment horizontal="justify" wrapText="1"/>
    </xf>
    <xf numFmtId="0" fontId="17" fillId="0" borderId="5" xfId="0" applyFont="1" applyFill="1" applyBorder="1" applyAlignment="1">
      <alignment horizontal="justify" wrapText="1"/>
    </xf>
    <xf numFmtId="0" fontId="13" fillId="0" borderId="5" xfId="0" applyFont="1" applyBorder="1" applyAlignment="1">
      <alignment horizontal="justify"/>
    </xf>
    <xf numFmtId="0" fontId="12" fillId="0" borderId="17" xfId="0" applyFont="1" applyFill="1" applyBorder="1" applyAlignment="1">
      <alignment horizontal="justify"/>
    </xf>
    <xf numFmtId="0" fontId="12" fillId="0" borderId="18" xfId="0" applyFont="1" applyFill="1" applyBorder="1" applyAlignment="1">
      <alignment horizontal="justify"/>
    </xf>
    <xf numFmtId="0" fontId="12" fillId="0" borderId="19" xfId="0" applyFont="1" applyFill="1" applyBorder="1" applyAlignment="1">
      <alignment horizontal="justify"/>
    </xf>
    <xf numFmtId="0" fontId="4" fillId="2" borderId="0" xfId="0" applyFont="1" applyFill="1" applyAlignment="1">
      <alignment horizontal="right"/>
    </xf>
    <xf numFmtId="0" fontId="4" fillId="2" borderId="0" xfId="0" applyFont="1" applyFill="1" applyBorder="1" applyAlignment="1">
      <alignment horizontal="right" wrapText="1"/>
    </xf>
    <xf numFmtId="0" fontId="4" fillId="2" borderId="0" xfId="0" applyFont="1" applyFill="1" applyAlignment="1">
      <alignment horizontal="right" wrapText="1"/>
    </xf>
    <xf numFmtId="0" fontId="4" fillId="2" borderId="0" xfId="0" applyFont="1" applyFill="1" applyAlignment="1">
      <alignment wrapText="1"/>
    </xf>
    <xf numFmtId="0" fontId="13" fillId="0" borderId="5" xfId="0" applyFont="1" applyFill="1" applyBorder="1" applyAlignment="1">
      <alignment horizontal="justify"/>
    </xf>
    <xf numFmtId="0" fontId="17" fillId="0" borderId="5" xfId="0" applyFont="1" applyBorder="1" applyAlignment="1">
      <alignment horizontal="justify" wrapText="1"/>
    </xf>
    <xf numFmtId="0" fontId="12" fillId="0" borderId="5" xfId="0" applyFont="1" applyFill="1" applyBorder="1" applyAlignment="1">
      <alignment horizontal="justify" wrapText="1"/>
    </xf>
    <xf numFmtId="0" fontId="13" fillId="0" borderId="5" xfId="0" applyFont="1" applyFill="1" applyBorder="1" applyAlignment="1">
      <alignment horizontal="justify" wrapText="1"/>
    </xf>
    <xf numFmtId="0" fontId="12" fillId="0" borderId="17" xfId="0" applyFont="1" applyFill="1" applyBorder="1" applyAlignment="1">
      <alignment horizontal="justify" wrapText="1"/>
    </xf>
    <xf numFmtId="0" fontId="12" fillId="0" borderId="18" xfId="0" applyFont="1" applyFill="1" applyBorder="1" applyAlignment="1">
      <alignment horizontal="justify" wrapText="1"/>
    </xf>
    <xf numFmtId="0" fontId="12" fillId="0" borderId="19" xfId="0" applyFont="1" applyFill="1" applyBorder="1" applyAlignment="1">
      <alignment horizontal="justify" wrapText="1"/>
    </xf>
    <xf numFmtId="0" fontId="12" fillId="0" borderId="5" xfId="0" applyFont="1" applyBorder="1" applyAlignment="1">
      <alignment horizontal="justify" wrapText="1"/>
    </xf>
    <xf numFmtId="0" fontId="13" fillId="0" borderId="5" xfId="0" applyFont="1" applyBorder="1" applyAlignment="1">
      <alignment horizontal="justify" wrapText="1"/>
    </xf>
    <xf numFmtId="0" fontId="10" fillId="0" borderId="0" xfId="0" applyFont="1" applyFill="1" applyAlignment="1">
      <alignment horizontal="center"/>
    </xf>
    <xf numFmtId="0" fontId="11" fillId="0" borderId="0" xfId="0" applyFont="1" applyFill="1" applyAlignment="1">
      <alignment/>
    </xf>
    <xf numFmtId="0" fontId="12" fillId="0" borderId="20" xfId="0" applyFont="1" applyBorder="1" applyAlignment="1">
      <alignment horizontal="center" vertical="center" wrapText="1"/>
    </xf>
    <xf numFmtId="0" fontId="13" fillId="0" borderId="2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6" fillId="0" borderId="5" xfId="0" applyFont="1" applyFill="1" applyBorder="1" applyAlignment="1">
      <alignment wrapText="1"/>
    </xf>
    <xf numFmtId="0" fontId="13" fillId="0" borderId="5" xfId="0" applyFont="1" applyBorder="1" applyAlignment="1">
      <alignment wrapText="1"/>
    </xf>
    <xf numFmtId="0" fontId="12" fillId="0" borderId="22" xfId="0" applyFont="1" applyBorder="1" applyAlignment="1">
      <alignment horizontal="center" vertical="center" textRotation="90" wrapText="1"/>
    </xf>
    <xf numFmtId="0" fontId="12" fillId="0" borderId="0" xfId="0" applyFont="1" applyBorder="1" applyAlignment="1">
      <alignment horizontal="center" vertical="center" textRotation="90" wrapText="1"/>
    </xf>
    <xf numFmtId="0" fontId="14" fillId="0" borderId="5" xfId="0" applyFont="1" applyFill="1" applyBorder="1" applyAlignment="1">
      <alignment/>
    </xf>
    <xf numFmtId="0" fontId="15" fillId="0" borderId="5" xfId="0" applyFont="1" applyBorder="1" applyAlignment="1">
      <alignment/>
    </xf>
    <xf numFmtId="0" fontId="4" fillId="0" borderId="0" xfId="0" applyFont="1" applyFill="1" applyBorder="1" applyAlignment="1">
      <alignment horizontal="center"/>
    </xf>
    <xf numFmtId="0" fontId="5" fillId="0" borderId="0" xfId="0" applyFont="1" applyFill="1" applyAlignment="1">
      <alignment/>
    </xf>
    <xf numFmtId="0" fontId="6" fillId="0" borderId="2" xfId="0" applyFont="1" applyBorder="1" applyAlignment="1">
      <alignment horizontal="center" vertical="center"/>
    </xf>
    <xf numFmtId="0" fontId="4" fillId="0" borderId="4"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3" fillId="0" borderId="27" xfId="0" applyFont="1" applyBorder="1" applyAlignment="1">
      <alignment horizontal="center" vertical="center"/>
    </xf>
    <xf numFmtId="0" fontId="12" fillId="0" borderId="27" xfId="0" applyFont="1" applyBorder="1" applyAlignment="1">
      <alignment horizontal="center" vertical="center"/>
    </xf>
    <xf numFmtId="0" fontId="12" fillId="0" borderId="3" xfId="0" applyFont="1" applyBorder="1" applyAlignment="1">
      <alignment horizontal="center" vertical="center"/>
    </xf>
    <xf numFmtId="0" fontId="12" fillId="0" borderId="22"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5" xfId="0" applyFont="1" applyBorder="1" applyAlignment="1">
      <alignment/>
    </xf>
    <xf numFmtId="0" fontId="12" fillId="3" borderId="5" xfId="0" applyFont="1" applyFill="1" applyBorder="1" applyAlignment="1">
      <alignment horizontal="justify"/>
    </xf>
    <xf numFmtId="0" fontId="13" fillId="0" borderId="17" xfId="0" applyFont="1" applyBorder="1" applyAlignment="1">
      <alignment horizontal="justify"/>
    </xf>
    <xf numFmtId="0" fontId="13" fillId="0" borderId="18" xfId="0" applyFont="1" applyBorder="1" applyAlignment="1">
      <alignment horizontal="justify"/>
    </xf>
    <xf numFmtId="0" fontId="13" fillId="0" borderId="19" xfId="0" applyFont="1" applyBorder="1" applyAlignment="1">
      <alignment horizontal="justify"/>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3"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4" fillId="0" borderId="17" xfId="0" applyFont="1" applyFill="1" applyBorder="1" applyAlignment="1">
      <alignment/>
    </xf>
    <xf numFmtId="0" fontId="0" fillId="0" borderId="18" xfId="0" applyBorder="1" applyAlignment="1">
      <alignment/>
    </xf>
    <xf numFmtId="0" fontId="0" fillId="0" borderId="19" xfId="0" applyBorder="1" applyAlignment="1">
      <alignment/>
    </xf>
    <xf numFmtId="0" fontId="15" fillId="0" borderId="5" xfId="0" applyFont="1" applyBorder="1" applyAlignment="1">
      <alignment horizontal="justify" wrapText="1"/>
    </xf>
    <xf numFmtId="0" fontId="10" fillId="0" borderId="0" xfId="0" applyFont="1" applyFill="1" applyAlignment="1">
      <alignment horizontal="center" wrapText="1"/>
    </xf>
    <xf numFmtId="0" fontId="11" fillId="0" borderId="0" xfId="0" applyFont="1" applyFill="1" applyAlignment="1">
      <alignment wrapText="1"/>
    </xf>
    <xf numFmtId="0" fontId="12" fillId="0" borderId="30" xfId="0" applyFont="1" applyBorder="1" applyAlignment="1">
      <alignment horizontal="center" vertical="center" wrapText="1"/>
    </xf>
    <xf numFmtId="0" fontId="15" fillId="0" borderId="22" xfId="0" applyFont="1" applyBorder="1" applyAlignment="1">
      <alignment horizontal="center" vertical="center"/>
    </xf>
    <xf numFmtId="0" fontId="15" fillId="0" borderId="20" xfId="0" applyFont="1" applyBorder="1" applyAlignment="1">
      <alignment horizontal="center" vertical="center"/>
    </xf>
    <xf numFmtId="0" fontId="12" fillId="0" borderId="6" xfId="0" applyFont="1" applyBorder="1" applyAlignment="1">
      <alignment horizontal="center" vertical="center" wrapText="1"/>
    </xf>
    <xf numFmtId="0" fontId="15" fillId="0" borderId="8" xfId="0" applyFont="1" applyBorder="1" applyAlignment="1">
      <alignment horizontal="center" vertical="center"/>
    </xf>
    <xf numFmtId="0" fontId="15" fillId="0" borderId="31" xfId="0" applyFont="1" applyBorder="1" applyAlignment="1">
      <alignment horizontal="center" vertical="center"/>
    </xf>
    <xf numFmtId="0" fontId="15" fillId="0" borderId="7" xfId="0" applyFont="1" applyBorder="1" applyAlignment="1">
      <alignment horizontal="center" vertical="center"/>
    </xf>
    <xf numFmtId="0" fontId="12" fillId="0" borderId="30"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32" xfId="0"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5" fillId="0" borderId="6" xfId="0" applyFont="1" applyBorder="1" applyAlignment="1">
      <alignment horizontal="center" vertical="center"/>
    </xf>
    <xf numFmtId="0" fontId="13" fillId="0" borderId="33" xfId="0" applyFont="1" applyFill="1" applyBorder="1" applyAlignment="1">
      <alignment horizontal="justify"/>
    </xf>
    <xf numFmtId="0" fontId="13" fillId="0" borderId="33" xfId="0" applyFont="1" applyBorder="1" applyAlignment="1">
      <alignment horizontal="justify" wrapText="1"/>
    </xf>
    <xf numFmtId="0" fontId="17" fillId="0" borderId="33" xfId="0" applyFont="1" applyBorder="1" applyAlignment="1">
      <alignment horizontal="justify" wrapText="1"/>
    </xf>
    <xf numFmtId="0" fontId="4" fillId="0" borderId="33" xfId="0" applyFont="1" applyFill="1" applyBorder="1" applyAlignment="1">
      <alignment horizontal="justify" wrapText="1"/>
    </xf>
    <xf numFmtId="0" fontId="4" fillId="0" borderId="5" xfId="0" applyFont="1" applyFill="1" applyBorder="1" applyAlignment="1">
      <alignment horizontal="justify" wrapText="1"/>
    </xf>
    <xf numFmtId="0" fontId="6" fillId="0" borderId="34" xfId="0" applyFont="1" applyFill="1" applyBorder="1" applyAlignment="1">
      <alignment horizontal="justify" wrapText="1"/>
    </xf>
    <xf numFmtId="0" fontId="6" fillId="0" borderId="15" xfId="0" applyFont="1" applyFill="1" applyBorder="1" applyAlignment="1">
      <alignment horizontal="justify" wrapText="1"/>
    </xf>
    <xf numFmtId="0" fontId="6" fillId="0" borderId="35" xfId="0" applyFont="1" applyFill="1" applyBorder="1" applyAlignment="1">
      <alignment horizontal="justify" wrapText="1"/>
    </xf>
    <xf numFmtId="0" fontId="6" fillId="0" borderId="18" xfId="0" applyFont="1" applyFill="1" applyBorder="1" applyAlignment="1">
      <alignment horizontal="justify" wrapText="1"/>
    </xf>
    <xf numFmtId="0" fontId="6" fillId="0" borderId="19" xfId="0" applyFont="1" applyFill="1" applyBorder="1" applyAlignment="1">
      <alignment horizontal="justify" wrapText="1"/>
    </xf>
    <xf numFmtId="0" fontId="12" fillId="0" borderId="33" xfId="0" applyFont="1" applyBorder="1" applyAlignment="1">
      <alignment horizontal="justify" wrapText="1"/>
    </xf>
    <xf numFmtId="0" fontId="6" fillId="0" borderId="33" xfId="0" applyFont="1" applyFill="1" applyBorder="1" applyAlignment="1">
      <alignment horizontal="justify" wrapText="1"/>
    </xf>
    <xf numFmtId="0" fontId="6" fillId="0" borderId="5" xfId="0" applyFont="1" applyFill="1" applyBorder="1" applyAlignment="1">
      <alignment horizontal="justify" wrapText="1"/>
    </xf>
    <xf numFmtId="0" fontId="13" fillId="0" borderId="33" xfId="0" applyFont="1" applyBorder="1" applyAlignment="1">
      <alignment horizontal="justify"/>
    </xf>
    <xf numFmtId="0" fontId="13" fillId="0" borderId="33" xfId="0" applyFont="1" applyFill="1" applyBorder="1" applyAlignment="1">
      <alignment horizontal="justify" wrapText="1"/>
    </xf>
    <xf numFmtId="0" fontId="12" fillId="0" borderId="36" xfId="0" applyFont="1" applyBorder="1" applyAlignment="1">
      <alignment horizontal="center" vertical="center"/>
    </xf>
    <xf numFmtId="0" fontId="13" fillId="0" borderId="10" xfId="0" applyFont="1" applyBorder="1" applyAlignment="1">
      <alignment horizontal="center" vertical="center"/>
    </xf>
    <xf numFmtId="0" fontId="12" fillId="0" borderId="10" xfId="0" applyFont="1" applyBorder="1" applyAlignment="1">
      <alignment horizontal="center" vertical="center"/>
    </xf>
    <xf numFmtId="0" fontId="16" fillId="0" borderId="33" xfId="0" applyFont="1" applyFill="1" applyBorder="1" applyAlignment="1">
      <alignment wrapText="1"/>
    </xf>
    <xf numFmtId="0" fontId="7" fillId="0" borderId="37" xfId="0" applyFont="1" applyFill="1" applyBorder="1" applyAlignment="1">
      <alignment/>
    </xf>
    <xf numFmtId="0" fontId="5" fillId="0" borderId="7" xfId="0" applyFont="1" applyBorder="1" applyAlignment="1">
      <alignment/>
    </xf>
    <xf numFmtId="0" fontId="12" fillId="0" borderId="38" xfId="0" applyFont="1" applyBorder="1" applyAlignment="1">
      <alignment horizontal="center"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2" fillId="0" borderId="42" xfId="0" applyFont="1" applyBorder="1" applyAlignment="1">
      <alignment horizontal="center" vertical="center"/>
    </xf>
    <xf numFmtId="0" fontId="15" fillId="0" borderId="10" xfId="0" applyFont="1" applyBorder="1" applyAlignment="1">
      <alignment horizontal="center" vertical="center"/>
    </xf>
    <xf numFmtId="0" fontId="12" fillId="0" borderId="43" xfId="0" applyFont="1" applyBorder="1" applyAlignment="1">
      <alignment horizontal="center" vertical="center"/>
    </xf>
    <xf numFmtId="0" fontId="12" fillId="0" borderId="39"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13" xfId="0" applyFont="1" applyBorder="1" applyAlignment="1">
      <alignment horizontal="center" vertical="center"/>
    </xf>
    <xf numFmtId="0" fontId="15" fillId="0" borderId="47" xfId="0" applyFont="1" applyBorder="1" applyAlignment="1">
      <alignment horizontal="center" vertical="center"/>
    </xf>
    <xf numFmtId="0" fontId="12" fillId="3" borderId="33" xfId="0" applyFont="1" applyFill="1" applyBorder="1" applyAlignment="1">
      <alignment horizontal="justify"/>
    </xf>
    <xf numFmtId="0" fontId="17" fillId="0" borderId="33" xfId="0" applyFont="1" applyFill="1" applyBorder="1" applyAlignment="1">
      <alignment horizontal="justify" wrapText="1"/>
    </xf>
    <xf numFmtId="0" fontId="12" fillId="0" borderId="35" xfId="0" applyFont="1" applyFill="1" applyBorder="1" applyAlignment="1">
      <alignment horizontal="justify"/>
    </xf>
    <xf numFmtId="0" fontId="4" fillId="0" borderId="0" xfId="0" applyFont="1" applyAlignment="1">
      <alignment horizontal="right" wrapText="1"/>
    </xf>
    <xf numFmtId="0" fontId="4"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03"/>
  <sheetViews>
    <sheetView zoomScale="75" zoomScaleNormal="75" zoomScaleSheetLayoutView="85" workbookViewId="0" topLeftCell="B4">
      <pane xSplit="5" ySplit="11" topLeftCell="G108" activePane="bottomRight" state="frozen"/>
      <selection pane="topLeft" activeCell="B4" sqref="B4"/>
      <selection pane="topRight" activeCell="G4" sqref="G4"/>
      <selection pane="bottomLeft" activeCell="B11" sqref="B11"/>
      <selection pane="bottomRight" activeCell="J108" sqref="J108"/>
    </sheetView>
  </sheetViews>
  <sheetFormatPr defaultColWidth="9.00390625" defaultRowHeight="12.75"/>
  <cols>
    <col min="1" max="1" width="0.12890625" style="0" customWidth="1"/>
    <col min="5" max="5" width="22.00390625" style="0" customWidth="1"/>
    <col min="6" max="6" width="27.00390625" style="0" customWidth="1"/>
    <col min="7" max="8" width="15.125" style="0" customWidth="1"/>
    <col min="9" max="9" width="13.875" style="0" hidden="1" customWidth="1"/>
    <col min="10" max="10" width="13.875" style="0" customWidth="1"/>
    <col min="11" max="11" width="13.375" style="0" customWidth="1"/>
    <col min="12" max="13" width="10.375" style="0" bestFit="1" customWidth="1"/>
  </cols>
  <sheetData>
    <row r="1" spans="1:15" ht="18.75" hidden="1">
      <c r="A1" s="4"/>
      <c r="B1" s="5"/>
      <c r="C1" s="5"/>
      <c r="D1" s="5"/>
      <c r="E1" s="5"/>
      <c r="F1" s="5"/>
      <c r="G1" s="5"/>
      <c r="H1" s="5"/>
      <c r="I1" s="5"/>
      <c r="J1" s="109" t="s">
        <v>31</v>
      </c>
      <c r="K1" s="109"/>
      <c r="L1" s="2"/>
      <c r="M1" s="2"/>
      <c r="N1" s="2"/>
      <c r="O1" s="2"/>
    </row>
    <row r="2" spans="1:11" ht="18.75" hidden="1">
      <c r="A2" s="4"/>
      <c r="B2" s="6"/>
      <c r="C2" s="6"/>
      <c r="D2" s="6"/>
      <c r="E2" s="6"/>
      <c r="F2" s="6"/>
      <c r="G2" s="6"/>
      <c r="H2" s="110" t="s">
        <v>72</v>
      </c>
      <c r="I2" s="110"/>
      <c r="J2" s="111"/>
      <c r="K2" s="111"/>
    </row>
    <row r="3" spans="1:15" ht="18.75" hidden="1">
      <c r="A3" s="4"/>
      <c r="B3" s="6"/>
      <c r="C3" s="6"/>
      <c r="D3" s="6"/>
      <c r="E3" s="6"/>
      <c r="F3" s="6"/>
      <c r="G3" s="6"/>
      <c r="H3" s="6"/>
      <c r="I3" s="6"/>
      <c r="J3" s="112" t="s">
        <v>70</v>
      </c>
      <c r="K3" s="112"/>
      <c r="L3" s="2"/>
      <c r="M3" s="2"/>
      <c r="N3" s="2"/>
      <c r="O3" s="2"/>
    </row>
    <row r="4" spans="1:15" ht="18.75">
      <c r="A4" s="4"/>
      <c r="B4" s="6"/>
      <c r="C4" s="6"/>
      <c r="D4" s="6"/>
      <c r="E4" s="6"/>
      <c r="F4" s="6"/>
      <c r="G4" s="6"/>
      <c r="H4" s="6"/>
      <c r="I4" s="6"/>
      <c r="J4" s="112" t="s">
        <v>190</v>
      </c>
      <c r="K4" s="112"/>
      <c r="L4" s="2"/>
      <c r="M4" s="2"/>
      <c r="N4" s="2"/>
      <c r="O4" s="2"/>
    </row>
    <row r="5" spans="1:15" ht="18.75">
      <c r="A5" s="4"/>
      <c r="B5" s="6"/>
      <c r="C5" s="6"/>
      <c r="D5" s="6"/>
      <c r="E5" s="6"/>
      <c r="F5" s="6"/>
      <c r="G5" s="6"/>
      <c r="H5" s="6"/>
      <c r="I5" s="6"/>
      <c r="J5" s="112" t="s">
        <v>188</v>
      </c>
      <c r="K5" s="112"/>
      <c r="L5" s="2"/>
      <c r="M5" s="2"/>
      <c r="N5" s="2"/>
      <c r="O5" s="2"/>
    </row>
    <row r="6" spans="1:15" ht="37.5">
      <c r="A6" s="4"/>
      <c r="B6" s="6"/>
      <c r="C6" s="6"/>
      <c r="D6" s="6"/>
      <c r="E6" s="6"/>
      <c r="F6" s="6"/>
      <c r="G6" s="6"/>
      <c r="H6" s="6"/>
      <c r="I6" s="6"/>
      <c r="J6" s="27" t="s">
        <v>189</v>
      </c>
      <c r="K6" s="27"/>
      <c r="L6" s="2"/>
      <c r="M6" s="2"/>
      <c r="N6" s="2"/>
      <c r="O6" s="2"/>
    </row>
    <row r="7" spans="1:11" ht="27.75" customHeight="1">
      <c r="A7" s="100" t="s">
        <v>191</v>
      </c>
      <c r="B7" s="122"/>
      <c r="C7" s="122"/>
      <c r="D7" s="122"/>
      <c r="E7" s="122"/>
      <c r="F7" s="122"/>
      <c r="G7" s="122"/>
      <c r="H7" s="123"/>
      <c r="I7" s="123"/>
      <c r="J7" s="123"/>
      <c r="K7" s="123"/>
    </row>
    <row r="8" spans="1:11" ht="18.75">
      <c r="A8" s="134"/>
      <c r="B8" s="135"/>
      <c r="C8" s="135"/>
      <c r="D8" s="135"/>
      <c r="E8" s="135"/>
      <c r="F8" s="135"/>
      <c r="G8" s="135"/>
      <c r="H8" s="135"/>
      <c r="I8" s="135"/>
      <c r="J8" s="135"/>
      <c r="K8" s="25"/>
    </row>
    <row r="9" spans="1:11" ht="19.5" thickBot="1">
      <c r="A9" s="26"/>
      <c r="B9" s="25" t="s">
        <v>171</v>
      </c>
      <c r="C9" s="24"/>
      <c r="D9" s="24"/>
      <c r="E9" s="24"/>
      <c r="F9" s="24"/>
      <c r="G9" s="24"/>
      <c r="H9" s="24"/>
      <c r="I9" s="24"/>
      <c r="J9" s="24"/>
      <c r="K9" s="24"/>
    </row>
    <row r="10" spans="1:11" ht="12.75" customHeight="1" thickTop="1">
      <c r="A10" s="136" t="s">
        <v>32</v>
      </c>
      <c r="B10" s="138" t="s">
        <v>173</v>
      </c>
      <c r="C10" s="139"/>
      <c r="D10" s="139"/>
      <c r="E10" s="140"/>
      <c r="F10" s="155" t="s">
        <v>174</v>
      </c>
      <c r="G10" s="145" t="s">
        <v>192</v>
      </c>
      <c r="H10" s="152" t="s">
        <v>193</v>
      </c>
      <c r="I10" s="130" t="s">
        <v>164</v>
      </c>
      <c r="J10" s="152" t="s">
        <v>194</v>
      </c>
      <c r="K10" s="124" t="s">
        <v>172</v>
      </c>
    </row>
    <row r="11" spans="1:11" ht="116.25" customHeight="1" thickBot="1">
      <c r="A11" s="137"/>
      <c r="B11" s="141"/>
      <c r="C11" s="142"/>
      <c r="D11" s="143"/>
      <c r="E11" s="144"/>
      <c r="F11" s="154"/>
      <c r="G11" s="146"/>
      <c r="H11" s="153"/>
      <c r="I11" s="131"/>
      <c r="J11" s="154"/>
      <c r="K11" s="125"/>
    </row>
    <row r="12" spans="1:11" ht="20.25" thickBot="1" thickTop="1">
      <c r="A12" s="8">
        <v>1</v>
      </c>
      <c r="B12" s="126">
        <v>1</v>
      </c>
      <c r="C12" s="127"/>
      <c r="D12" s="126"/>
      <c r="E12" s="126"/>
      <c r="F12" s="31">
        <v>2</v>
      </c>
      <c r="G12" s="32">
        <v>3</v>
      </c>
      <c r="H12" s="32">
        <v>4</v>
      </c>
      <c r="I12" s="32">
        <v>5</v>
      </c>
      <c r="J12" s="31">
        <v>5</v>
      </c>
      <c r="K12" s="31">
        <v>6</v>
      </c>
    </row>
    <row r="13" spans="1:11" ht="20.25" thickBot="1" thickTop="1">
      <c r="A13" s="8"/>
      <c r="B13" s="156"/>
      <c r="C13" s="157"/>
      <c r="D13" s="157"/>
      <c r="E13" s="158"/>
      <c r="F13" s="31"/>
      <c r="G13" s="32"/>
      <c r="H13" s="32"/>
      <c r="I13" s="32"/>
      <c r="J13" s="31"/>
      <c r="K13" s="31"/>
    </row>
    <row r="14" spans="1:11" ht="20.25" thickBot="1" thickTop="1">
      <c r="A14" s="7"/>
      <c r="B14" s="132" t="s">
        <v>214</v>
      </c>
      <c r="C14" s="133"/>
      <c r="D14" s="133"/>
      <c r="E14" s="133"/>
      <c r="F14" s="33" t="s">
        <v>176</v>
      </c>
      <c r="G14" s="58">
        <f>SUM(G16+G23+G28+G37+G41+G50+G52+G54+G60+G63+G65+G67+G68+G72+G86)</f>
        <v>704678</v>
      </c>
      <c r="H14" s="58">
        <f>SUM(H15+H48)</f>
        <v>787806</v>
      </c>
      <c r="I14" s="58">
        <f>SUM(I17+I23+I28+I37+I41)+I47</f>
        <v>303126</v>
      </c>
      <c r="J14" s="58">
        <f>SUM(J15+J48)</f>
        <v>606192</v>
      </c>
      <c r="K14" s="58">
        <f>SUM(K15+K48)</f>
        <v>821039</v>
      </c>
    </row>
    <row r="15" spans="1:11" ht="20.25" thickBot="1" thickTop="1">
      <c r="A15" s="67"/>
      <c r="B15" s="159" t="s">
        <v>212</v>
      </c>
      <c r="C15" s="160"/>
      <c r="D15" s="160"/>
      <c r="E15" s="161"/>
      <c r="F15" s="33"/>
      <c r="G15" s="58">
        <f>SUM(G17+G23+G28+G37+G41)</f>
        <v>666046</v>
      </c>
      <c r="H15" s="58">
        <f>SUM(H17+H23+H28+H37+H41)</f>
        <v>676648</v>
      </c>
      <c r="I15" s="58">
        <f>SUM(I17+I23+I28+I37+I41)</f>
        <v>243481</v>
      </c>
      <c r="J15" s="58">
        <f>SUM(J17+J23+J28+J37+J41)</f>
        <v>490379</v>
      </c>
      <c r="K15" s="58">
        <f>SUM(K17+K23+K28+K37+K41)</f>
        <v>669798</v>
      </c>
    </row>
    <row r="16" spans="1:11" ht="21" customHeight="1" thickTop="1">
      <c r="A16" s="9" t="s">
        <v>13</v>
      </c>
      <c r="B16" s="128" t="s">
        <v>14</v>
      </c>
      <c r="C16" s="129"/>
      <c r="D16" s="129"/>
      <c r="E16" s="129"/>
      <c r="F16" s="35" t="s">
        <v>13</v>
      </c>
      <c r="G16" s="59">
        <f>SUM(G17)</f>
        <v>517794</v>
      </c>
      <c r="H16" s="59">
        <f>SUM(H17)</f>
        <v>522794</v>
      </c>
      <c r="I16" s="59">
        <f>SUM(I17)</f>
        <v>169780</v>
      </c>
      <c r="J16" s="59">
        <f>SUM(J17)</f>
        <v>380581</v>
      </c>
      <c r="K16" s="59">
        <f>SUM(K17)</f>
        <v>515944</v>
      </c>
    </row>
    <row r="17" spans="1:11" ht="20.25" customHeight="1">
      <c r="A17" s="10" t="s">
        <v>33</v>
      </c>
      <c r="B17" s="113" t="s">
        <v>34</v>
      </c>
      <c r="C17" s="113"/>
      <c r="D17" s="113"/>
      <c r="E17" s="113"/>
      <c r="F17" s="37" t="s">
        <v>33</v>
      </c>
      <c r="G17" s="55">
        <v>517794</v>
      </c>
      <c r="H17" s="55">
        <v>522794</v>
      </c>
      <c r="I17" s="55">
        <f>SUM(I18:I22)</f>
        <v>169780</v>
      </c>
      <c r="J17" s="55">
        <v>380581</v>
      </c>
      <c r="K17" s="55">
        <v>515944</v>
      </c>
    </row>
    <row r="18" spans="1:11" ht="54" customHeight="1" hidden="1">
      <c r="A18" s="11" t="s">
        <v>35</v>
      </c>
      <c r="B18" s="114" t="s">
        <v>36</v>
      </c>
      <c r="C18" s="114"/>
      <c r="D18" s="114"/>
      <c r="E18" s="114"/>
      <c r="F18" s="39" t="s">
        <v>35</v>
      </c>
      <c r="G18" s="60">
        <v>400</v>
      </c>
      <c r="H18" s="60">
        <v>400</v>
      </c>
      <c r="I18" s="60">
        <v>250</v>
      </c>
      <c r="J18" s="60">
        <v>560</v>
      </c>
      <c r="K18" s="60"/>
    </row>
    <row r="19" spans="1:11" ht="127.5" customHeight="1" hidden="1">
      <c r="A19" s="11" t="s">
        <v>37</v>
      </c>
      <c r="B19" s="114" t="s">
        <v>73</v>
      </c>
      <c r="C19" s="114"/>
      <c r="D19" s="114"/>
      <c r="E19" s="114"/>
      <c r="F19" s="39" t="s">
        <v>37</v>
      </c>
      <c r="G19" s="60">
        <v>210192</v>
      </c>
      <c r="H19" s="60">
        <f>210192+9000+7606</f>
        <v>226798</v>
      </c>
      <c r="I19" s="60">
        <v>168134</v>
      </c>
      <c r="J19" s="60">
        <v>175482</v>
      </c>
      <c r="K19" s="60">
        <v>240108</v>
      </c>
    </row>
    <row r="20" spans="1:11" ht="125.25" customHeight="1" hidden="1">
      <c r="A20" s="11" t="s">
        <v>38</v>
      </c>
      <c r="B20" s="114" t="s">
        <v>74</v>
      </c>
      <c r="C20" s="114"/>
      <c r="D20" s="114"/>
      <c r="E20" s="114"/>
      <c r="F20" s="39" t="s">
        <v>38</v>
      </c>
      <c r="G20" s="60">
        <v>1900</v>
      </c>
      <c r="H20" s="60">
        <v>1900</v>
      </c>
      <c r="I20" s="60">
        <v>1266</v>
      </c>
      <c r="J20" s="60">
        <v>655</v>
      </c>
      <c r="K20" s="60"/>
    </row>
    <row r="21" spans="1:11" ht="50.25" customHeight="1" hidden="1">
      <c r="A21" s="11" t="s">
        <v>39</v>
      </c>
      <c r="B21" s="114" t="s">
        <v>75</v>
      </c>
      <c r="C21" s="114"/>
      <c r="D21" s="114"/>
      <c r="E21" s="114"/>
      <c r="F21" s="39" t="s">
        <v>39</v>
      </c>
      <c r="G21" s="60">
        <v>200</v>
      </c>
      <c r="H21" s="60">
        <v>200</v>
      </c>
      <c r="I21" s="60">
        <v>100</v>
      </c>
      <c r="J21" s="60">
        <v>844</v>
      </c>
      <c r="K21" s="60"/>
    </row>
    <row r="22" spans="1:11" ht="233.25" customHeight="1" hidden="1">
      <c r="A22" s="11" t="s">
        <v>40</v>
      </c>
      <c r="B22" s="114" t="s">
        <v>76</v>
      </c>
      <c r="C22" s="114"/>
      <c r="D22" s="114"/>
      <c r="E22" s="114"/>
      <c r="F22" s="39" t="s">
        <v>40</v>
      </c>
      <c r="G22" s="60">
        <v>50</v>
      </c>
      <c r="H22" s="60">
        <v>50</v>
      </c>
      <c r="I22" s="60">
        <v>30</v>
      </c>
      <c r="J22" s="60">
        <v>35</v>
      </c>
      <c r="K22" s="60"/>
    </row>
    <row r="23" spans="1:11" ht="21" customHeight="1">
      <c r="A23" s="12" t="s">
        <v>41</v>
      </c>
      <c r="B23" s="113" t="s">
        <v>42</v>
      </c>
      <c r="C23" s="113"/>
      <c r="D23" s="113"/>
      <c r="E23" s="113"/>
      <c r="F23" s="37" t="s">
        <v>41</v>
      </c>
      <c r="G23" s="55">
        <f>G24+G27</f>
        <v>65622</v>
      </c>
      <c r="H23" s="55">
        <f>H24+H27</f>
        <v>71224</v>
      </c>
      <c r="I23" s="55">
        <f>I24+I27</f>
        <v>33735</v>
      </c>
      <c r="J23" s="55">
        <v>50393</v>
      </c>
      <c r="K23" s="55">
        <f>K24+K27</f>
        <v>71224</v>
      </c>
    </row>
    <row r="24" spans="1:11" ht="37.5" customHeight="1">
      <c r="A24" s="13" t="s">
        <v>144</v>
      </c>
      <c r="B24" s="121" t="s">
        <v>43</v>
      </c>
      <c r="C24" s="121"/>
      <c r="D24" s="121"/>
      <c r="E24" s="121"/>
      <c r="F24" s="41" t="s">
        <v>144</v>
      </c>
      <c r="G24" s="61">
        <v>25426</v>
      </c>
      <c r="H24" s="61">
        <v>31028</v>
      </c>
      <c r="I24" s="61">
        <f>I25+I26</f>
        <v>10578</v>
      </c>
      <c r="J24" s="61">
        <v>22862</v>
      </c>
      <c r="K24" s="61">
        <v>31028</v>
      </c>
    </row>
    <row r="25" spans="1:11" ht="51.75" customHeight="1" hidden="1">
      <c r="A25" s="11" t="s">
        <v>44</v>
      </c>
      <c r="B25" s="114" t="s">
        <v>45</v>
      </c>
      <c r="C25" s="114"/>
      <c r="D25" s="114"/>
      <c r="E25" s="114"/>
      <c r="F25" s="39" t="s">
        <v>44</v>
      </c>
      <c r="G25" s="62">
        <v>10771</v>
      </c>
      <c r="H25" s="62">
        <f>10771+1000</f>
        <v>11771</v>
      </c>
      <c r="I25" s="62">
        <v>9245</v>
      </c>
      <c r="J25" s="62">
        <v>9944</v>
      </c>
      <c r="K25" s="62"/>
    </row>
    <row r="26" spans="1:11" ht="64.5" customHeight="1" hidden="1">
      <c r="A26" s="11" t="s">
        <v>46</v>
      </c>
      <c r="B26" s="114" t="s">
        <v>47</v>
      </c>
      <c r="C26" s="114"/>
      <c r="D26" s="114"/>
      <c r="E26" s="114"/>
      <c r="F26" s="39" t="s">
        <v>46</v>
      </c>
      <c r="G26" s="60">
        <v>2000</v>
      </c>
      <c r="H26" s="60">
        <v>2000</v>
      </c>
      <c r="I26" s="60">
        <v>1333</v>
      </c>
      <c r="J26" s="60">
        <v>1522</v>
      </c>
      <c r="K26" s="60"/>
    </row>
    <row r="27" spans="1:12" ht="40.5" customHeight="1">
      <c r="A27" s="13" t="s">
        <v>77</v>
      </c>
      <c r="B27" s="121" t="s">
        <v>48</v>
      </c>
      <c r="C27" s="121"/>
      <c r="D27" s="121"/>
      <c r="E27" s="121"/>
      <c r="F27" s="41" t="s">
        <v>77</v>
      </c>
      <c r="G27" s="61">
        <v>40196</v>
      </c>
      <c r="H27" s="61">
        <v>40196</v>
      </c>
      <c r="I27" s="61">
        <v>23157</v>
      </c>
      <c r="J27" s="61">
        <v>27531</v>
      </c>
      <c r="K27" s="61">
        <v>40196</v>
      </c>
      <c r="L27" s="3"/>
    </row>
    <row r="28" spans="1:11" ht="20.25" customHeight="1">
      <c r="A28" s="12" t="s">
        <v>49</v>
      </c>
      <c r="B28" s="116" t="s">
        <v>50</v>
      </c>
      <c r="C28" s="116"/>
      <c r="D28" s="116"/>
      <c r="E28" s="116"/>
      <c r="F28" s="37" t="s">
        <v>49</v>
      </c>
      <c r="G28" s="55">
        <f>G29+G30+G33</f>
        <v>76409</v>
      </c>
      <c r="H28" s="55">
        <f>H29+H30+H33</f>
        <v>76409</v>
      </c>
      <c r="I28" s="55">
        <f>I29+I30+I33</f>
        <v>36966</v>
      </c>
      <c r="J28" s="55">
        <f>J29+J30+J33</f>
        <v>55054</v>
      </c>
      <c r="K28" s="55">
        <f>K29+K30+K33</f>
        <v>76409</v>
      </c>
    </row>
    <row r="29" spans="1:11" ht="38.25" customHeight="1">
      <c r="A29" s="13" t="s">
        <v>78</v>
      </c>
      <c r="B29" s="121" t="s">
        <v>177</v>
      </c>
      <c r="C29" s="121"/>
      <c r="D29" s="121"/>
      <c r="E29" s="121"/>
      <c r="F29" s="41" t="s">
        <v>178</v>
      </c>
      <c r="G29" s="61">
        <v>4862</v>
      </c>
      <c r="H29" s="61">
        <v>4862</v>
      </c>
      <c r="I29" s="61">
        <v>1100</v>
      </c>
      <c r="J29" s="61">
        <v>3206</v>
      </c>
      <c r="K29" s="61">
        <v>4862</v>
      </c>
    </row>
    <row r="30" spans="1:11" ht="30.75" customHeight="1">
      <c r="A30" s="10" t="s">
        <v>79</v>
      </c>
      <c r="B30" s="116" t="s">
        <v>80</v>
      </c>
      <c r="C30" s="116"/>
      <c r="D30" s="116"/>
      <c r="E30" s="116"/>
      <c r="F30" s="37" t="s">
        <v>79</v>
      </c>
      <c r="G30" s="55">
        <v>60117</v>
      </c>
      <c r="H30" s="55">
        <v>60117</v>
      </c>
      <c r="I30" s="55">
        <f>I31+I32</f>
        <v>32666</v>
      </c>
      <c r="J30" s="55">
        <v>44309</v>
      </c>
      <c r="K30" s="55">
        <v>60117</v>
      </c>
    </row>
    <row r="31" spans="1:11" ht="30.75" customHeight="1" hidden="1">
      <c r="A31" s="13" t="s">
        <v>145</v>
      </c>
      <c r="B31" s="121" t="s">
        <v>81</v>
      </c>
      <c r="C31" s="121"/>
      <c r="D31" s="121"/>
      <c r="E31" s="121"/>
      <c r="F31" s="41" t="s">
        <v>145</v>
      </c>
      <c r="G31" s="61">
        <v>34300</v>
      </c>
      <c r="H31" s="61">
        <v>34300</v>
      </c>
      <c r="I31" s="61">
        <v>22867</v>
      </c>
      <c r="J31" s="61">
        <v>24633</v>
      </c>
      <c r="K31" s="61"/>
    </row>
    <row r="32" spans="1:11" ht="30.75" customHeight="1" hidden="1">
      <c r="A32" s="13" t="s">
        <v>146</v>
      </c>
      <c r="B32" s="121" t="s">
        <v>82</v>
      </c>
      <c r="C32" s="121"/>
      <c r="D32" s="121"/>
      <c r="E32" s="121"/>
      <c r="F32" s="41" t="s">
        <v>146</v>
      </c>
      <c r="G32" s="61">
        <v>14699</v>
      </c>
      <c r="H32" s="61">
        <v>14699</v>
      </c>
      <c r="I32" s="61">
        <v>9799</v>
      </c>
      <c r="J32" s="61">
        <v>11105</v>
      </c>
      <c r="K32" s="61"/>
    </row>
    <row r="33" spans="1:11" ht="22.5" customHeight="1">
      <c r="A33" s="13" t="s">
        <v>83</v>
      </c>
      <c r="B33" s="121" t="s">
        <v>51</v>
      </c>
      <c r="C33" s="121"/>
      <c r="D33" s="121"/>
      <c r="E33" s="121"/>
      <c r="F33" s="41" t="s">
        <v>83</v>
      </c>
      <c r="G33" s="61">
        <v>11430</v>
      </c>
      <c r="H33" s="61">
        <v>11430</v>
      </c>
      <c r="I33" s="61">
        <f>I34+I35+I36</f>
        <v>3200</v>
      </c>
      <c r="J33" s="61">
        <v>7539</v>
      </c>
      <c r="K33" s="61">
        <v>11430</v>
      </c>
    </row>
    <row r="34" spans="1:11" ht="73.5" customHeight="1" hidden="1">
      <c r="A34" s="13" t="s">
        <v>147</v>
      </c>
      <c r="B34" s="121" t="s">
        <v>84</v>
      </c>
      <c r="C34" s="121"/>
      <c r="D34" s="121"/>
      <c r="E34" s="121"/>
      <c r="F34" s="41" t="s">
        <v>147</v>
      </c>
      <c r="G34" s="61">
        <v>6480</v>
      </c>
      <c r="H34" s="61">
        <v>270</v>
      </c>
      <c r="I34" s="61">
        <v>135</v>
      </c>
      <c r="J34" s="61">
        <v>136</v>
      </c>
      <c r="K34" s="61"/>
    </row>
    <row r="35" spans="1:11" ht="75" customHeight="1" hidden="1">
      <c r="A35" s="13" t="s">
        <v>148</v>
      </c>
      <c r="B35" s="121" t="s">
        <v>86</v>
      </c>
      <c r="C35" s="121"/>
      <c r="D35" s="121"/>
      <c r="E35" s="121"/>
      <c r="F35" s="41" t="s">
        <v>148</v>
      </c>
      <c r="G35" s="61">
        <v>0</v>
      </c>
      <c r="H35" s="61">
        <v>0</v>
      </c>
      <c r="I35" s="61">
        <v>0</v>
      </c>
      <c r="J35" s="61">
        <v>0</v>
      </c>
      <c r="K35" s="61"/>
    </row>
    <row r="36" spans="1:11" ht="76.5" customHeight="1" hidden="1">
      <c r="A36" s="13" t="s">
        <v>149</v>
      </c>
      <c r="B36" s="121" t="s">
        <v>85</v>
      </c>
      <c r="C36" s="121"/>
      <c r="D36" s="121"/>
      <c r="E36" s="121"/>
      <c r="F36" s="41" t="s">
        <v>149</v>
      </c>
      <c r="G36" s="61">
        <v>0</v>
      </c>
      <c r="H36" s="61">
        <v>6130</v>
      </c>
      <c r="I36" s="61">
        <v>3065</v>
      </c>
      <c r="J36" s="61">
        <v>2159</v>
      </c>
      <c r="K36" s="61"/>
    </row>
    <row r="37" spans="1:11" ht="27.75" customHeight="1">
      <c r="A37" s="12" t="s">
        <v>52</v>
      </c>
      <c r="B37" s="113" t="s">
        <v>150</v>
      </c>
      <c r="C37" s="113"/>
      <c r="D37" s="113"/>
      <c r="E37" s="113"/>
      <c r="F37" s="37" t="s">
        <v>52</v>
      </c>
      <c r="G37" s="55">
        <v>5696</v>
      </c>
      <c r="H37" s="55">
        <v>5696</v>
      </c>
      <c r="I37" s="55">
        <f>SUM(I38:I40)</f>
        <v>3000</v>
      </c>
      <c r="J37" s="55">
        <v>4415</v>
      </c>
      <c r="K37" s="55">
        <v>5696</v>
      </c>
    </row>
    <row r="38" spans="1:11" ht="90.75" customHeight="1" hidden="1">
      <c r="A38" s="13" t="s">
        <v>53</v>
      </c>
      <c r="B38" s="121" t="s">
        <v>54</v>
      </c>
      <c r="C38" s="121"/>
      <c r="D38" s="121"/>
      <c r="E38" s="121"/>
      <c r="F38" s="41" t="s">
        <v>53</v>
      </c>
      <c r="G38" s="61">
        <v>1000</v>
      </c>
      <c r="H38" s="61">
        <v>1000</v>
      </c>
      <c r="I38" s="61">
        <v>666</v>
      </c>
      <c r="J38" s="61">
        <v>1046</v>
      </c>
      <c r="K38" s="61"/>
    </row>
    <row r="39" spans="1:11" ht="106.5" customHeight="1" hidden="1">
      <c r="A39" s="13" t="s">
        <v>55</v>
      </c>
      <c r="B39" s="116" t="s">
        <v>56</v>
      </c>
      <c r="C39" s="116"/>
      <c r="D39" s="116"/>
      <c r="E39" s="116"/>
      <c r="F39" s="41" t="s">
        <v>55</v>
      </c>
      <c r="G39" s="55">
        <v>3500</v>
      </c>
      <c r="H39" s="55">
        <v>3500</v>
      </c>
      <c r="I39" s="55">
        <v>2334</v>
      </c>
      <c r="J39" s="55">
        <v>2268</v>
      </c>
      <c r="K39" s="55"/>
    </row>
    <row r="40" spans="1:11" ht="38.25" customHeight="1" hidden="1">
      <c r="A40" s="13" t="s">
        <v>152</v>
      </c>
      <c r="B40" s="116" t="s">
        <v>153</v>
      </c>
      <c r="C40" s="116"/>
      <c r="D40" s="116"/>
      <c r="E40" s="116"/>
      <c r="F40" s="41" t="s">
        <v>152</v>
      </c>
      <c r="G40" s="55">
        <v>0</v>
      </c>
      <c r="H40" s="55">
        <v>0</v>
      </c>
      <c r="I40" s="55">
        <v>0</v>
      </c>
      <c r="J40" s="55">
        <v>11</v>
      </c>
      <c r="K40" s="55"/>
    </row>
    <row r="41" spans="1:12" ht="52.5" customHeight="1" thickBot="1">
      <c r="A41" s="12" t="s">
        <v>57</v>
      </c>
      <c r="B41" s="116" t="s">
        <v>179</v>
      </c>
      <c r="C41" s="147"/>
      <c r="D41" s="147"/>
      <c r="E41" s="147"/>
      <c r="F41" s="37" t="s">
        <v>57</v>
      </c>
      <c r="G41" s="55">
        <v>525</v>
      </c>
      <c r="H41" s="55">
        <v>525</v>
      </c>
      <c r="I41" s="55">
        <f>I42+I43</f>
        <v>0</v>
      </c>
      <c r="J41" s="55">
        <v>-64</v>
      </c>
      <c r="K41" s="55">
        <v>525</v>
      </c>
      <c r="L41" s="66"/>
    </row>
    <row r="42" spans="1:11" ht="45" customHeight="1" hidden="1">
      <c r="A42" s="13" t="s">
        <v>151</v>
      </c>
      <c r="B42" s="121" t="s">
        <v>87</v>
      </c>
      <c r="C42" s="121"/>
      <c r="D42" s="121"/>
      <c r="E42" s="121"/>
      <c r="F42" s="41" t="s">
        <v>151</v>
      </c>
      <c r="G42" s="55">
        <v>0</v>
      </c>
      <c r="H42" s="55">
        <v>0</v>
      </c>
      <c r="I42" s="55">
        <v>0</v>
      </c>
      <c r="J42" s="55">
        <v>0</v>
      </c>
      <c r="K42" s="54"/>
    </row>
    <row r="43" spans="1:11" ht="46.5" customHeight="1" hidden="1">
      <c r="A43" s="13" t="s">
        <v>58</v>
      </c>
      <c r="B43" s="121" t="s">
        <v>59</v>
      </c>
      <c r="C43" s="121"/>
      <c r="D43" s="121"/>
      <c r="E43" s="121"/>
      <c r="F43" s="41" t="s">
        <v>58</v>
      </c>
      <c r="G43" s="61">
        <f>G44+G45+G46</f>
        <v>0</v>
      </c>
      <c r="H43" s="61">
        <f>H44+H45+H46</f>
        <v>0</v>
      </c>
      <c r="I43" s="61">
        <f>I44+I45+I46</f>
        <v>0</v>
      </c>
      <c r="J43" s="61">
        <f>J44+J45+J46</f>
        <v>57</v>
      </c>
      <c r="K43" s="61"/>
    </row>
    <row r="44" spans="1:11" ht="30" customHeight="1" hidden="1">
      <c r="A44" s="13" t="s">
        <v>60</v>
      </c>
      <c r="B44" s="121" t="s">
        <v>61</v>
      </c>
      <c r="C44" s="121"/>
      <c r="D44" s="121"/>
      <c r="E44" s="121"/>
      <c r="F44" s="41" t="s">
        <v>60</v>
      </c>
      <c r="G44" s="61">
        <v>0</v>
      </c>
      <c r="H44" s="61">
        <v>0</v>
      </c>
      <c r="I44" s="61">
        <v>0</v>
      </c>
      <c r="J44" s="61">
        <v>3</v>
      </c>
      <c r="K44" s="61"/>
    </row>
    <row r="45" spans="1:11" ht="81" customHeight="1" hidden="1">
      <c r="A45" s="13" t="s">
        <v>62</v>
      </c>
      <c r="B45" s="121" t="s">
        <v>63</v>
      </c>
      <c r="C45" s="121"/>
      <c r="D45" s="121"/>
      <c r="E45" s="121"/>
      <c r="F45" s="41" t="s">
        <v>62</v>
      </c>
      <c r="G45" s="61">
        <v>0</v>
      </c>
      <c r="H45" s="61">
        <v>0</v>
      </c>
      <c r="I45" s="61">
        <v>0</v>
      </c>
      <c r="J45" s="61">
        <v>11</v>
      </c>
      <c r="K45" s="61"/>
    </row>
    <row r="46" spans="1:11" ht="51.75" customHeight="1" hidden="1" thickBot="1">
      <c r="A46" s="10" t="s">
        <v>64</v>
      </c>
      <c r="B46" s="113" t="s">
        <v>65</v>
      </c>
      <c r="C46" s="113"/>
      <c r="D46" s="113"/>
      <c r="E46" s="113"/>
      <c r="F46" s="37" t="s">
        <v>64</v>
      </c>
      <c r="G46" s="55">
        <v>0</v>
      </c>
      <c r="H46" s="55">
        <v>0</v>
      </c>
      <c r="I46" s="55">
        <v>0</v>
      </c>
      <c r="J46" s="55">
        <v>43</v>
      </c>
      <c r="K46" s="55"/>
    </row>
    <row r="47" spans="1:11" ht="21.75" customHeight="1" hidden="1" thickBot="1" thickTop="1">
      <c r="A47" s="14"/>
      <c r="B47" s="148" t="s">
        <v>0</v>
      </c>
      <c r="C47" s="148"/>
      <c r="D47" s="148"/>
      <c r="E47" s="148"/>
      <c r="F47" s="45"/>
      <c r="G47" s="63">
        <f>SUM(G52+G54+G60+G63+G65+G67+G72+G86+G50)</f>
        <v>38632</v>
      </c>
      <c r="H47" s="63">
        <f>SUM(H52+H54+H60+H63+H65+H67+H72+H86+H50)</f>
        <v>111158</v>
      </c>
      <c r="I47" s="63">
        <f>SUM(I52+I54+I60+I63+I65+I67+I72+I86+I50)</f>
        <v>59645</v>
      </c>
      <c r="J47" s="63">
        <f>SUM(J52+J54+J60+J63+J65+J67+J72+J86+J50)</f>
        <v>115810</v>
      </c>
      <c r="K47" s="63">
        <f>SUM(K52+K54+K60+K63+K65+K67+K72+K86+K50)</f>
        <v>151238</v>
      </c>
    </row>
    <row r="48" spans="1:11" ht="21.75" customHeight="1" thickBot="1" thickTop="1">
      <c r="A48" s="68"/>
      <c r="B48" s="106" t="s">
        <v>213</v>
      </c>
      <c r="C48" s="107"/>
      <c r="D48" s="107"/>
      <c r="E48" s="108"/>
      <c r="F48" s="49"/>
      <c r="G48" s="54">
        <f>SUM(G49+G65+G67+G72+G86)</f>
        <v>38632</v>
      </c>
      <c r="H48" s="54">
        <f>SUM(H50+H52+H54+H60+H62+H63+H65+H67+H72+H86)</f>
        <v>111158</v>
      </c>
      <c r="I48" s="54">
        <f>SUM(I50+I52+I54+I60+I62+I63+I65+I67+I68+I69+I72+I86)</f>
        <v>60393</v>
      </c>
      <c r="J48" s="54">
        <f>SUM(J50+J52+J54+J60+J62+J63+J65+J67+J72+J86)</f>
        <v>115813</v>
      </c>
      <c r="K48" s="54">
        <f>SUM(K50+K52+K54+K60+K62+K63+K65+K67+K72+K86)</f>
        <v>151241</v>
      </c>
    </row>
    <row r="49" spans="1:11" ht="64.5" customHeight="1" thickBot="1" thickTop="1">
      <c r="A49" s="68"/>
      <c r="B49" s="106" t="s">
        <v>211</v>
      </c>
      <c r="C49" s="107"/>
      <c r="D49" s="107"/>
      <c r="E49" s="108"/>
      <c r="F49" s="49" t="s">
        <v>210</v>
      </c>
      <c r="G49" s="54">
        <f>SUM(G50+G52+G54+G60+G62+G63)</f>
        <v>24300</v>
      </c>
      <c r="H49" s="54">
        <f>SUM(H50+H52+H54+H60+H62+H63)</f>
        <v>67577</v>
      </c>
      <c r="I49" s="54">
        <f>SUM(I50+I52+I54+I60+I62+I63)</f>
        <v>40040</v>
      </c>
      <c r="J49" s="54">
        <f>SUM(J50+J52+J54+J60+J62+J63)</f>
        <v>62984</v>
      </c>
      <c r="K49" s="54">
        <f>SUM(K50+K52+K54+K60+K62+K63)</f>
        <v>88170</v>
      </c>
    </row>
    <row r="50" spans="1:13" ht="78" customHeight="1" thickTop="1">
      <c r="A50" s="15" t="s">
        <v>66</v>
      </c>
      <c r="B50" s="116" t="s">
        <v>67</v>
      </c>
      <c r="C50" s="162"/>
      <c r="D50" s="162"/>
      <c r="E50" s="162"/>
      <c r="F50" s="37" t="s">
        <v>66</v>
      </c>
      <c r="G50" s="55">
        <v>0</v>
      </c>
      <c r="H50" s="55">
        <v>0</v>
      </c>
      <c r="I50" s="55">
        <f>I51</f>
        <v>0</v>
      </c>
      <c r="J50" s="55">
        <v>110</v>
      </c>
      <c r="K50" s="55">
        <v>110</v>
      </c>
      <c r="M50" s="66"/>
    </row>
    <row r="51" spans="1:11" ht="37.5" customHeight="1" hidden="1">
      <c r="A51" s="10" t="s">
        <v>88</v>
      </c>
      <c r="B51" s="113" t="s">
        <v>89</v>
      </c>
      <c r="C51" s="113"/>
      <c r="D51" s="113"/>
      <c r="E51" s="113"/>
      <c r="F51" s="37" t="s">
        <v>88</v>
      </c>
      <c r="G51" s="55">
        <v>40</v>
      </c>
      <c r="H51" s="55">
        <v>40</v>
      </c>
      <c r="I51" s="55">
        <v>0</v>
      </c>
      <c r="J51" s="55">
        <v>27</v>
      </c>
      <c r="K51" s="55">
        <v>27</v>
      </c>
    </row>
    <row r="52" spans="1:11" ht="45" customHeight="1">
      <c r="A52" s="12" t="s">
        <v>1</v>
      </c>
      <c r="B52" s="116" t="s">
        <v>2</v>
      </c>
      <c r="C52" s="116"/>
      <c r="D52" s="116"/>
      <c r="E52" s="116"/>
      <c r="F52" s="37" t="s">
        <v>1</v>
      </c>
      <c r="G52" s="55">
        <v>150</v>
      </c>
      <c r="H52" s="55">
        <v>150</v>
      </c>
      <c r="I52" s="55">
        <f>I53</f>
        <v>700</v>
      </c>
      <c r="J52" s="55">
        <v>82</v>
      </c>
      <c r="K52" s="55">
        <v>150</v>
      </c>
    </row>
    <row r="53" spans="1:11" ht="72.75" customHeight="1" hidden="1">
      <c r="A53" s="10" t="s">
        <v>90</v>
      </c>
      <c r="B53" s="116" t="s">
        <v>91</v>
      </c>
      <c r="C53" s="116"/>
      <c r="D53" s="116"/>
      <c r="E53" s="116"/>
      <c r="F53" s="37" t="s">
        <v>90</v>
      </c>
      <c r="G53" s="55">
        <v>900</v>
      </c>
      <c r="H53" s="55">
        <v>900</v>
      </c>
      <c r="I53" s="55">
        <v>700</v>
      </c>
      <c r="J53" s="55">
        <v>569</v>
      </c>
      <c r="K53" s="55">
        <v>900</v>
      </c>
    </row>
    <row r="54" spans="1:11" ht="81.75" customHeight="1">
      <c r="A54" s="12" t="s">
        <v>3</v>
      </c>
      <c r="B54" s="116" t="s">
        <v>71</v>
      </c>
      <c r="C54" s="116"/>
      <c r="D54" s="116"/>
      <c r="E54" s="116"/>
      <c r="F54" s="37" t="s">
        <v>3</v>
      </c>
      <c r="G54" s="55">
        <v>19100</v>
      </c>
      <c r="H54" s="55">
        <v>54933</v>
      </c>
      <c r="I54" s="55">
        <f>I55+I58</f>
        <v>23350</v>
      </c>
      <c r="J54" s="55">
        <v>51332</v>
      </c>
      <c r="K54" s="55">
        <v>74311</v>
      </c>
    </row>
    <row r="55" spans="1:11" ht="107.25" customHeight="1" hidden="1">
      <c r="A55" s="10" t="s">
        <v>4</v>
      </c>
      <c r="B55" s="116" t="s">
        <v>5</v>
      </c>
      <c r="C55" s="116"/>
      <c r="D55" s="116"/>
      <c r="E55" s="116"/>
      <c r="F55" s="37" t="s">
        <v>4</v>
      </c>
      <c r="G55" s="55">
        <f>G56+G57</f>
        <v>18700</v>
      </c>
      <c r="H55" s="55">
        <f>H56+H57</f>
        <v>32700</v>
      </c>
      <c r="I55" s="55">
        <f>I56+I57</f>
        <v>23350</v>
      </c>
      <c r="J55" s="55">
        <f>J56+J57</f>
        <v>24684</v>
      </c>
      <c r="K55" s="55"/>
    </row>
    <row r="56" spans="1:11" ht="114.75" customHeight="1" hidden="1">
      <c r="A56" s="16" t="s">
        <v>92</v>
      </c>
      <c r="B56" s="104" t="s">
        <v>93</v>
      </c>
      <c r="C56" s="104"/>
      <c r="D56" s="104"/>
      <c r="E56" s="104"/>
      <c r="F56" s="47" t="s">
        <v>92</v>
      </c>
      <c r="G56" s="62">
        <v>18640</v>
      </c>
      <c r="H56" s="62">
        <f>26990+5000</f>
        <v>31990</v>
      </c>
      <c r="I56" s="62">
        <v>22996</v>
      </c>
      <c r="J56" s="62">
        <v>23583</v>
      </c>
      <c r="K56" s="55"/>
    </row>
    <row r="57" spans="1:11" ht="119.25" customHeight="1" hidden="1">
      <c r="A57" s="16" t="s">
        <v>94</v>
      </c>
      <c r="B57" s="104" t="s">
        <v>95</v>
      </c>
      <c r="C57" s="104"/>
      <c r="D57" s="104"/>
      <c r="E57" s="104"/>
      <c r="F57" s="47" t="s">
        <v>94</v>
      </c>
      <c r="G57" s="62">
        <v>60</v>
      </c>
      <c r="H57" s="62">
        <v>710</v>
      </c>
      <c r="I57" s="62">
        <v>354</v>
      </c>
      <c r="J57" s="62">
        <v>1101</v>
      </c>
      <c r="K57" s="62"/>
    </row>
    <row r="58" spans="1:11" ht="78.75" customHeight="1" hidden="1">
      <c r="A58" s="10" t="s">
        <v>155</v>
      </c>
      <c r="B58" s="116" t="s">
        <v>154</v>
      </c>
      <c r="C58" s="116"/>
      <c r="D58" s="116"/>
      <c r="E58" s="116"/>
      <c r="F58" s="37" t="s">
        <v>155</v>
      </c>
      <c r="G58" s="55">
        <f>G59</f>
        <v>0</v>
      </c>
      <c r="H58" s="55">
        <f>H59</f>
        <v>0</v>
      </c>
      <c r="I58" s="55">
        <f>I59</f>
        <v>0</v>
      </c>
      <c r="J58" s="55">
        <f>J59</f>
        <v>-5</v>
      </c>
      <c r="K58" s="55"/>
    </row>
    <row r="59" spans="1:11" ht="69.75" customHeight="1" hidden="1">
      <c r="A59" s="16" t="s">
        <v>156</v>
      </c>
      <c r="B59" s="104" t="s">
        <v>157</v>
      </c>
      <c r="C59" s="104"/>
      <c r="D59" s="104"/>
      <c r="E59" s="104"/>
      <c r="F59" s="47" t="s">
        <v>156</v>
      </c>
      <c r="G59" s="62">
        <v>0</v>
      </c>
      <c r="H59" s="62">
        <v>0</v>
      </c>
      <c r="I59" s="62">
        <v>0</v>
      </c>
      <c r="J59" s="62">
        <v>-5</v>
      </c>
      <c r="K59" s="55"/>
    </row>
    <row r="60" spans="1:11" ht="46.5" customHeight="1">
      <c r="A60" s="12" t="s">
        <v>6</v>
      </c>
      <c r="B60" s="116" t="s">
        <v>7</v>
      </c>
      <c r="C60" s="116"/>
      <c r="D60" s="116"/>
      <c r="E60" s="116"/>
      <c r="F60" s="37" t="s">
        <v>6</v>
      </c>
      <c r="G60" s="55">
        <v>50</v>
      </c>
      <c r="H60" s="55">
        <v>94</v>
      </c>
      <c r="I60" s="55">
        <f>I61</f>
        <v>108</v>
      </c>
      <c r="J60" s="55">
        <v>163</v>
      </c>
      <c r="K60" s="55">
        <v>163</v>
      </c>
    </row>
    <row r="61" spans="1:11" ht="93" customHeight="1" hidden="1">
      <c r="A61" s="10" t="s">
        <v>96</v>
      </c>
      <c r="B61" s="121" t="s">
        <v>97</v>
      </c>
      <c r="C61" s="121"/>
      <c r="D61" s="121"/>
      <c r="E61" s="121"/>
      <c r="F61" s="37" t="s">
        <v>96</v>
      </c>
      <c r="G61" s="55">
        <v>108</v>
      </c>
      <c r="H61" s="55">
        <v>108</v>
      </c>
      <c r="I61" s="55">
        <v>108</v>
      </c>
      <c r="J61" s="55">
        <v>108</v>
      </c>
      <c r="K61" s="55">
        <v>108</v>
      </c>
    </row>
    <row r="62" spans="1:11" ht="45.75" customHeight="1">
      <c r="A62" s="10"/>
      <c r="B62" s="101" t="s">
        <v>207</v>
      </c>
      <c r="C62" s="102"/>
      <c r="D62" s="102"/>
      <c r="E62" s="103"/>
      <c r="F62" s="41" t="s">
        <v>206</v>
      </c>
      <c r="G62" s="55">
        <v>0</v>
      </c>
      <c r="H62" s="55">
        <v>0</v>
      </c>
      <c r="I62" s="55"/>
      <c r="J62" s="55">
        <v>3</v>
      </c>
      <c r="K62" s="55">
        <v>3</v>
      </c>
    </row>
    <row r="63" spans="1:14" ht="121.5" customHeight="1">
      <c r="A63" s="12" t="s">
        <v>8</v>
      </c>
      <c r="B63" s="121" t="s">
        <v>196</v>
      </c>
      <c r="C63" s="121"/>
      <c r="D63" s="121"/>
      <c r="E63" s="121"/>
      <c r="F63" s="37" t="s">
        <v>195</v>
      </c>
      <c r="G63" s="55">
        <v>5000</v>
      </c>
      <c r="H63" s="55">
        <v>12400</v>
      </c>
      <c r="I63" s="55">
        <f>I64</f>
        <v>15882</v>
      </c>
      <c r="J63" s="55">
        <v>11294</v>
      </c>
      <c r="K63" s="55">
        <v>13433</v>
      </c>
      <c r="N63" t="s">
        <v>215</v>
      </c>
    </row>
    <row r="64" spans="1:11" ht="38.25" customHeight="1" hidden="1">
      <c r="A64" s="13" t="s">
        <v>98</v>
      </c>
      <c r="B64" s="121" t="s">
        <v>99</v>
      </c>
      <c r="C64" s="121"/>
      <c r="D64" s="121"/>
      <c r="E64" s="121"/>
      <c r="F64" s="41" t="s">
        <v>98</v>
      </c>
      <c r="G64" s="61">
        <v>14000</v>
      </c>
      <c r="H64" s="61">
        <f>14000+2000+5000</f>
        <v>21000</v>
      </c>
      <c r="I64" s="61">
        <v>15882</v>
      </c>
      <c r="J64" s="61">
        <v>15882</v>
      </c>
      <c r="K64" s="61">
        <v>21214</v>
      </c>
    </row>
    <row r="65" spans="1:11" ht="45" customHeight="1">
      <c r="A65" s="17" t="s">
        <v>9</v>
      </c>
      <c r="B65" s="105" t="s">
        <v>10</v>
      </c>
      <c r="C65" s="105"/>
      <c r="D65" s="105"/>
      <c r="E65" s="105"/>
      <c r="F65" s="41" t="s">
        <v>9</v>
      </c>
      <c r="G65" s="61">
        <v>3606</v>
      </c>
      <c r="H65" s="61">
        <v>3606</v>
      </c>
      <c r="I65" s="61">
        <f>I66</f>
        <v>2664</v>
      </c>
      <c r="J65" s="61">
        <v>2404</v>
      </c>
      <c r="K65" s="61">
        <v>3606</v>
      </c>
    </row>
    <row r="66" spans="1:11" ht="33.75" customHeight="1" hidden="1">
      <c r="A66" s="13" t="s">
        <v>11</v>
      </c>
      <c r="B66" s="105" t="s">
        <v>12</v>
      </c>
      <c r="C66" s="105"/>
      <c r="D66" s="105"/>
      <c r="E66" s="105"/>
      <c r="F66" s="41" t="s">
        <v>11</v>
      </c>
      <c r="G66" s="61">
        <v>8086</v>
      </c>
      <c r="H66" s="61">
        <f>8086-5000</f>
        <v>3086</v>
      </c>
      <c r="I66" s="61">
        <v>2664</v>
      </c>
      <c r="J66" s="61">
        <v>2664</v>
      </c>
      <c r="K66" s="61"/>
    </row>
    <row r="67" spans="1:11" ht="42.75" customHeight="1">
      <c r="A67" s="17" t="s">
        <v>15</v>
      </c>
      <c r="B67" s="105" t="s">
        <v>16</v>
      </c>
      <c r="C67" s="105"/>
      <c r="D67" s="105"/>
      <c r="E67" s="105"/>
      <c r="F67" s="41" t="s">
        <v>15</v>
      </c>
      <c r="G67" s="61">
        <v>1800</v>
      </c>
      <c r="H67" s="61">
        <v>28720</v>
      </c>
      <c r="I67" s="61">
        <f>SUM(I68:I70)</f>
        <v>11648</v>
      </c>
      <c r="J67" s="61">
        <v>39841</v>
      </c>
      <c r="K67" s="61">
        <f>SUM(K68:K71)</f>
        <v>47563</v>
      </c>
    </row>
    <row r="68" spans="1:11" ht="39.75" customHeight="1">
      <c r="A68" s="13" t="s">
        <v>100</v>
      </c>
      <c r="B68" s="105" t="s">
        <v>101</v>
      </c>
      <c r="C68" s="105"/>
      <c r="D68" s="105"/>
      <c r="E68" s="105"/>
      <c r="F68" s="41" t="s">
        <v>100</v>
      </c>
      <c r="G68" s="61">
        <v>0</v>
      </c>
      <c r="H68" s="61">
        <v>1220</v>
      </c>
      <c r="I68" s="61">
        <v>748</v>
      </c>
      <c r="J68" s="61">
        <v>1434</v>
      </c>
      <c r="K68" s="61">
        <v>1556</v>
      </c>
    </row>
    <row r="69" spans="1:11" ht="67.5" customHeight="1">
      <c r="A69" s="13"/>
      <c r="B69" s="149" t="s">
        <v>203</v>
      </c>
      <c r="C69" s="150"/>
      <c r="D69" s="150"/>
      <c r="E69" s="151"/>
      <c r="F69" s="41" t="s">
        <v>202</v>
      </c>
      <c r="G69" s="61">
        <v>0</v>
      </c>
      <c r="H69" s="61">
        <v>8</v>
      </c>
      <c r="I69" s="61"/>
      <c r="J69" s="61">
        <v>8</v>
      </c>
      <c r="K69" s="61">
        <v>8</v>
      </c>
    </row>
    <row r="70" spans="1:11" ht="82.5" customHeight="1">
      <c r="A70" s="10" t="s">
        <v>102</v>
      </c>
      <c r="B70" s="121" t="s">
        <v>103</v>
      </c>
      <c r="C70" s="121"/>
      <c r="D70" s="121"/>
      <c r="E70" s="121"/>
      <c r="F70" s="37" t="s">
        <v>102</v>
      </c>
      <c r="G70" s="61">
        <v>1500</v>
      </c>
      <c r="H70" s="61">
        <v>27192</v>
      </c>
      <c r="I70" s="61">
        <v>10900</v>
      </c>
      <c r="J70" s="61">
        <v>32149</v>
      </c>
      <c r="K70" s="61">
        <v>39149</v>
      </c>
    </row>
    <row r="71" spans="1:11" ht="82.5" customHeight="1">
      <c r="A71" s="10"/>
      <c r="B71" s="101" t="s">
        <v>197</v>
      </c>
      <c r="C71" s="102"/>
      <c r="D71" s="102"/>
      <c r="E71" s="103"/>
      <c r="F71" s="37" t="s">
        <v>198</v>
      </c>
      <c r="G71" s="61">
        <v>300</v>
      </c>
      <c r="H71" s="61">
        <v>300</v>
      </c>
      <c r="I71" s="61"/>
      <c r="J71" s="61">
        <v>6250</v>
      </c>
      <c r="K71" s="61">
        <v>6850</v>
      </c>
    </row>
    <row r="72" spans="1:11" ht="23.25" customHeight="1">
      <c r="A72" s="12" t="s">
        <v>17</v>
      </c>
      <c r="B72" s="116" t="s">
        <v>18</v>
      </c>
      <c r="C72" s="116"/>
      <c r="D72" s="116"/>
      <c r="E72" s="116"/>
      <c r="F72" s="37" t="s">
        <v>17</v>
      </c>
      <c r="G72" s="55">
        <v>8226</v>
      </c>
      <c r="H72" s="55">
        <v>10555</v>
      </c>
      <c r="I72" s="55">
        <f>I73+I74+I75+I76+I85+I77+I78+I81+I82+I83+I84</f>
        <v>4693</v>
      </c>
      <c r="J72" s="55">
        <v>8900</v>
      </c>
      <c r="K72" s="55">
        <v>10555</v>
      </c>
    </row>
    <row r="73" spans="1:11" ht="88.5" customHeight="1" hidden="1">
      <c r="A73" s="13" t="s">
        <v>19</v>
      </c>
      <c r="B73" s="121" t="s">
        <v>104</v>
      </c>
      <c r="C73" s="121"/>
      <c r="D73" s="121"/>
      <c r="E73" s="121"/>
      <c r="F73" s="41" t="s">
        <v>19</v>
      </c>
      <c r="G73" s="61">
        <v>100</v>
      </c>
      <c r="H73" s="61">
        <v>100</v>
      </c>
      <c r="I73" s="61">
        <v>75</v>
      </c>
      <c r="J73" s="61">
        <v>34</v>
      </c>
      <c r="K73" s="61"/>
    </row>
    <row r="74" spans="1:11" ht="66.75" customHeight="1" hidden="1">
      <c r="A74" s="13" t="s">
        <v>20</v>
      </c>
      <c r="B74" s="121" t="s">
        <v>21</v>
      </c>
      <c r="C74" s="121"/>
      <c r="D74" s="121"/>
      <c r="E74" s="121"/>
      <c r="F74" s="41" t="s">
        <v>20</v>
      </c>
      <c r="G74" s="61">
        <v>10</v>
      </c>
      <c r="H74" s="61">
        <v>10</v>
      </c>
      <c r="I74" s="61">
        <v>7</v>
      </c>
      <c r="J74" s="61">
        <v>15</v>
      </c>
      <c r="K74" s="61"/>
    </row>
    <row r="75" spans="1:11" ht="71.25" customHeight="1" hidden="1">
      <c r="A75" s="13" t="s">
        <v>22</v>
      </c>
      <c r="B75" s="121" t="s">
        <v>23</v>
      </c>
      <c r="C75" s="121"/>
      <c r="D75" s="121"/>
      <c r="E75" s="121"/>
      <c r="F75" s="41" t="s">
        <v>22</v>
      </c>
      <c r="G75" s="61">
        <v>200</v>
      </c>
      <c r="H75" s="61">
        <v>200</v>
      </c>
      <c r="I75" s="61">
        <v>150</v>
      </c>
      <c r="J75" s="61">
        <v>107</v>
      </c>
      <c r="K75" s="61"/>
    </row>
    <row r="76" spans="1:11" ht="33" customHeight="1" hidden="1">
      <c r="A76" s="13" t="s">
        <v>105</v>
      </c>
      <c r="B76" s="121" t="s">
        <v>106</v>
      </c>
      <c r="C76" s="121"/>
      <c r="D76" s="121"/>
      <c r="E76" s="121"/>
      <c r="F76" s="41" t="s">
        <v>105</v>
      </c>
      <c r="G76" s="61">
        <v>500</v>
      </c>
      <c r="H76" s="61">
        <v>500</v>
      </c>
      <c r="I76" s="61">
        <v>250</v>
      </c>
      <c r="J76" s="61">
        <v>76</v>
      </c>
      <c r="K76" s="61"/>
    </row>
    <row r="77" spans="1:11" ht="64.5" customHeight="1" hidden="1">
      <c r="A77" s="13" t="s">
        <v>107</v>
      </c>
      <c r="B77" s="121" t="s">
        <v>108</v>
      </c>
      <c r="C77" s="121"/>
      <c r="D77" s="121"/>
      <c r="E77" s="121"/>
      <c r="F77" s="41" t="s">
        <v>107</v>
      </c>
      <c r="G77" s="61">
        <v>5</v>
      </c>
      <c r="H77" s="61">
        <v>5</v>
      </c>
      <c r="I77" s="61">
        <v>0</v>
      </c>
      <c r="J77" s="61">
        <v>27</v>
      </c>
      <c r="K77" s="61"/>
    </row>
    <row r="78" spans="1:11" ht="64.5" customHeight="1" hidden="1">
      <c r="A78" s="13" t="s">
        <v>115</v>
      </c>
      <c r="B78" s="121" t="s">
        <v>109</v>
      </c>
      <c r="C78" s="121"/>
      <c r="D78" s="121"/>
      <c r="E78" s="121"/>
      <c r="F78" s="41" t="s">
        <v>115</v>
      </c>
      <c r="G78" s="61">
        <v>0</v>
      </c>
      <c r="H78" s="61">
        <v>0</v>
      </c>
      <c r="I78" s="61">
        <v>0</v>
      </c>
      <c r="J78" s="61">
        <v>482</v>
      </c>
      <c r="K78" s="61"/>
    </row>
    <row r="79" spans="1:11" ht="64.5" customHeight="1" hidden="1">
      <c r="A79" s="13" t="s">
        <v>165</v>
      </c>
      <c r="B79" s="121" t="s">
        <v>166</v>
      </c>
      <c r="C79" s="121"/>
      <c r="D79" s="121"/>
      <c r="E79" s="121"/>
      <c r="F79" s="41" t="s">
        <v>165</v>
      </c>
      <c r="G79" s="61">
        <v>0</v>
      </c>
      <c r="H79" s="61">
        <v>0</v>
      </c>
      <c r="I79" s="61">
        <v>0</v>
      </c>
      <c r="J79" s="61">
        <v>35</v>
      </c>
      <c r="K79" s="61"/>
    </row>
    <row r="80" spans="1:11" ht="64.5" customHeight="1" hidden="1">
      <c r="A80" s="13" t="s">
        <v>158</v>
      </c>
      <c r="B80" s="121" t="s">
        <v>159</v>
      </c>
      <c r="C80" s="121"/>
      <c r="D80" s="121"/>
      <c r="E80" s="121"/>
      <c r="F80" s="41" t="s">
        <v>158</v>
      </c>
      <c r="G80" s="61">
        <v>0</v>
      </c>
      <c r="H80" s="61">
        <v>0</v>
      </c>
      <c r="I80" s="61">
        <v>0</v>
      </c>
      <c r="J80" s="61">
        <v>28</v>
      </c>
      <c r="K80" s="61"/>
    </row>
    <row r="81" spans="1:11" ht="64.5" customHeight="1" hidden="1">
      <c r="A81" s="13" t="s">
        <v>116</v>
      </c>
      <c r="B81" s="121" t="s">
        <v>110</v>
      </c>
      <c r="C81" s="121"/>
      <c r="D81" s="121"/>
      <c r="E81" s="121"/>
      <c r="F81" s="41" t="s">
        <v>116</v>
      </c>
      <c r="G81" s="61">
        <v>0</v>
      </c>
      <c r="H81" s="61">
        <v>0</v>
      </c>
      <c r="I81" s="61">
        <v>0</v>
      </c>
      <c r="J81" s="61">
        <v>3</v>
      </c>
      <c r="K81" s="61"/>
    </row>
    <row r="82" spans="1:11" ht="64.5" customHeight="1" hidden="1">
      <c r="A82" s="13" t="s">
        <v>117</v>
      </c>
      <c r="B82" s="121" t="s">
        <v>111</v>
      </c>
      <c r="C82" s="121"/>
      <c r="D82" s="121"/>
      <c r="E82" s="121"/>
      <c r="F82" s="41" t="s">
        <v>117</v>
      </c>
      <c r="G82" s="61">
        <v>0</v>
      </c>
      <c r="H82" s="61">
        <v>0</v>
      </c>
      <c r="I82" s="61">
        <v>0</v>
      </c>
      <c r="J82" s="61">
        <v>192</v>
      </c>
      <c r="K82" s="61"/>
    </row>
    <row r="83" spans="1:11" ht="68.25" customHeight="1" hidden="1">
      <c r="A83" s="13" t="s">
        <v>118</v>
      </c>
      <c r="B83" s="121" t="s">
        <v>112</v>
      </c>
      <c r="C83" s="121"/>
      <c r="D83" s="121"/>
      <c r="E83" s="121"/>
      <c r="F83" s="41" t="s">
        <v>118</v>
      </c>
      <c r="G83" s="61">
        <v>0</v>
      </c>
      <c r="H83" s="61">
        <v>0</v>
      </c>
      <c r="I83" s="61">
        <v>0</v>
      </c>
      <c r="J83" s="61">
        <v>307</v>
      </c>
      <c r="K83" s="61"/>
    </row>
    <row r="84" spans="1:11" ht="43.5" customHeight="1" hidden="1">
      <c r="A84" s="13" t="s">
        <v>119</v>
      </c>
      <c r="B84" s="121" t="s">
        <v>113</v>
      </c>
      <c r="C84" s="121"/>
      <c r="D84" s="121"/>
      <c r="E84" s="121"/>
      <c r="F84" s="41" t="s">
        <v>119</v>
      </c>
      <c r="G84" s="61">
        <v>0</v>
      </c>
      <c r="H84" s="61">
        <v>0</v>
      </c>
      <c r="I84" s="61">
        <v>0</v>
      </c>
      <c r="J84" s="61">
        <v>1286</v>
      </c>
      <c r="K84" s="61"/>
    </row>
    <row r="85" spans="1:11" ht="51" customHeight="1" hidden="1">
      <c r="A85" s="13" t="s">
        <v>120</v>
      </c>
      <c r="B85" s="121" t="s">
        <v>114</v>
      </c>
      <c r="C85" s="121"/>
      <c r="D85" s="121"/>
      <c r="E85" s="121"/>
      <c r="F85" s="41" t="s">
        <v>120</v>
      </c>
      <c r="G85" s="61">
        <v>5879</v>
      </c>
      <c r="H85" s="61">
        <v>5879</v>
      </c>
      <c r="I85" s="61">
        <v>4211</v>
      </c>
      <c r="J85" s="61">
        <v>2607</v>
      </c>
      <c r="K85" s="61"/>
    </row>
    <row r="86" spans="1:11" ht="24.75" customHeight="1" thickBot="1">
      <c r="A86" s="17" t="s">
        <v>69</v>
      </c>
      <c r="B86" s="121" t="s">
        <v>68</v>
      </c>
      <c r="C86" s="121"/>
      <c r="D86" s="121"/>
      <c r="E86" s="121"/>
      <c r="F86" s="41" t="s">
        <v>69</v>
      </c>
      <c r="G86" s="61">
        <v>700</v>
      </c>
      <c r="H86" s="61">
        <v>700</v>
      </c>
      <c r="I86" s="61">
        <f>SUM(I87:I88)</f>
        <v>600</v>
      </c>
      <c r="J86" s="61">
        <v>1684</v>
      </c>
      <c r="K86" s="55">
        <v>1347</v>
      </c>
    </row>
    <row r="87" spans="1:11" ht="40.5" customHeight="1" hidden="1">
      <c r="A87" s="13" t="s">
        <v>121</v>
      </c>
      <c r="B87" s="121" t="s">
        <v>122</v>
      </c>
      <c r="C87" s="121"/>
      <c r="D87" s="121"/>
      <c r="E87" s="121"/>
      <c r="F87" s="41" t="s">
        <v>121</v>
      </c>
      <c r="G87" s="42">
        <v>0</v>
      </c>
      <c r="H87" s="42">
        <v>0</v>
      </c>
      <c r="I87" s="42">
        <v>0</v>
      </c>
      <c r="J87" s="42">
        <v>12</v>
      </c>
      <c r="K87" s="42"/>
    </row>
    <row r="88" spans="1:11" ht="36" customHeight="1" hidden="1" thickBot="1">
      <c r="A88" s="18" t="s">
        <v>123</v>
      </c>
      <c r="B88" s="121" t="s">
        <v>124</v>
      </c>
      <c r="C88" s="121"/>
      <c r="D88" s="121"/>
      <c r="E88" s="121"/>
      <c r="F88" s="41" t="s">
        <v>123</v>
      </c>
      <c r="G88" s="42">
        <v>1000</v>
      </c>
      <c r="H88" s="42">
        <v>1000</v>
      </c>
      <c r="I88" s="42">
        <v>600</v>
      </c>
      <c r="J88" s="42">
        <v>686</v>
      </c>
      <c r="K88" s="42"/>
    </row>
    <row r="89" spans="1:11" ht="20.25" hidden="1" thickBot="1" thickTop="1">
      <c r="A89" s="19"/>
      <c r="B89" s="120" t="s">
        <v>24</v>
      </c>
      <c r="C89" s="120"/>
      <c r="D89" s="120"/>
      <c r="E89" s="120"/>
      <c r="F89" s="41"/>
      <c r="G89" s="48">
        <f>SUM(G14)</f>
        <v>704678</v>
      </c>
      <c r="H89" s="48">
        <f>SUM(H14)</f>
        <v>787806</v>
      </c>
      <c r="I89" s="48">
        <f>SUM(I14+I47)</f>
        <v>362771</v>
      </c>
      <c r="J89" s="48">
        <f>SUM(J14)</f>
        <v>606192</v>
      </c>
      <c r="K89" s="48">
        <f>SUM(K14)</f>
        <v>821039</v>
      </c>
    </row>
    <row r="90" spans="1:13" ht="20.25" thickBot="1" thickTop="1">
      <c r="A90" s="14" t="s">
        <v>25</v>
      </c>
      <c r="B90" s="115" t="s">
        <v>26</v>
      </c>
      <c r="C90" s="115"/>
      <c r="D90" s="115"/>
      <c r="E90" s="115"/>
      <c r="F90" s="49" t="s">
        <v>25</v>
      </c>
      <c r="G90" s="54">
        <f>SUM(G91+G108)</f>
        <v>1884934</v>
      </c>
      <c r="H90" s="54">
        <f>SUM(H91+H108)</f>
        <v>2135734.5</v>
      </c>
      <c r="I90" s="54" t="e">
        <f>SUM(I91+I108)</f>
        <v>#REF!</v>
      </c>
      <c r="J90" s="57">
        <f>SUM(J91+J108)</f>
        <v>1584797.72</v>
      </c>
      <c r="K90" s="54">
        <f>SUM(K91+K108)</f>
        <v>2239255.7</v>
      </c>
      <c r="M90" s="66"/>
    </row>
    <row r="91" spans="1:11" ht="58.5" customHeight="1" thickBot="1" thickTop="1">
      <c r="A91" s="20" t="s">
        <v>27</v>
      </c>
      <c r="B91" s="116" t="s">
        <v>180</v>
      </c>
      <c r="C91" s="116"/>
      <c r="D91" s="116"/>
      <c r="E91" s="116"/>
      <c r="F91" s="37" t="s">
        <v>27</v>
      </c>
      <c r="G91" s="69">
        <f>SUM(G92+G95+G96+G105)</f>
        <v>1884934</v>
      </c>
      <c r="H91" s="69">
        <f>SUM(H92+H95+H96+H105)</f>
        <v>2127626.5</v>
      </c>
      <c r="I91" s="69" t="e">
        <f>SUM(I92+I96+#REF!)</f>
        <v>#REF!</v>
      </c>
      <c r="J91" s="69">
        <f>SUM(J92+J95+J96+J105)</f>
        <v>1576596.72</v>
      </c>
      <c r="K91" s="73">
        <f>SUM(K92+K95+K96+K105)</f>
        <v>2231094.6</v>
      </c>
    </row>
    <row r="92" spans="1:11" ht="45" customHeight="1" thickTop="1">
      <c r="A92" s="21" t="s">
        <v>28</v>
      </c>
      <c r="B92" s="116" t="s">
        <v>182</v>
      </c>
      <c r="C92" s="116"/>
      <c r="D92" s="116"/>
      <c r="E92" s="116"/>
      <c r="F92" s="37" t="s">
        <v>28</v>
      </c>
      <c r="G92" s="69">
        <v>1019804</v>
      </c>
      <c r="H92" s="69">
        <v>1181042</v>
      </c>
      <c r="I92" s="69">
        <f>SUM(I93+I97+I106)</f>
        <v>578815</v>
      </c>
      <c r="J92" s="69">
        <v>971229.2</v>
      </c>
      <c r="K92" s="73">
        <v>1293722</v>
      </c>
    </row>
    <row r="93" spans="1:11" ht="30.75" customHeight="1" hidden="1">
      <c r="A93" s="10" t="s">
        <v>125</v>
      </c>
      <c r="B93" s="116" t="s">
        <v>126</v>
      </c>
      <c r="C93" s="116"/>
      <c r="D93" s="116"/>
      <c r="E93" s="116"/>
      <c r="F93" s="37" t="s">
        <v>125</v>
      </c>
      <c r="G93" s="69">
        <v>616631</v>
      </c>
      <c r="H93" s="69">
        <v>727782</v>
      </c>
      <c r="I93" s="69">
        <v>576669</v>
      </c>
      <c r="J93" s="69">
        <v>576669</v>
      </c>
      <c r="K93" s="70"/>
    </row>
    <row r="94" spans="1:11" ht="33.75" customHeight="1" hidden="1">
      <c r="A94" s="10" t="s">
        <v>127</v>
      </c>
      <c r="B94" s="116" t="s">
        <v>128</v>
      </c>
      <c r="C94" s="116"/>
      <c r="D94" s="116"/>
      <c r="E94" s="116"/>
      <c r="F94" s="37" t="s">
        <v>127</v>
      </c>
      <c r="G94" s="69">
        <v>97829</v>
      </c>
      <c r="H94" s="69">
        <v>97829</v>
      </c>
      <c r="I94" s="69">
        <v>78263</v>
      </c>
      <c r="J94" s="69">
        <v>78263</v>
      </c>
      <c r="K94" s="70"/>
    </row>
    <row r="95" spans="1:11" ht="33.75" customHeight="1">
      <c r="A95" s="10"/>
      <c r="B95" s="116" t="s">
        <v>183</v>
      </c>
      <c r="C95" s="116"/>
      <c r="D95" s="116"/>
      <c r="E95" s="116"/>
      <c r="F95" s="37" t="s">
        <v>29</v>
      </c>
      <c r="G95" s="69">
        <v>373854</v>
      </c>
      <c r="H95" s="69">
        <v>415399</v>
      </c>
      <c r="I95" s="69"/>
      <c r="J95" s="69">
        <v>233521.1</v>
      </c>
      <c r="K95" s="73">
        <v>421106.5</v>
      </c>
    </row>
    <row r="96" spans="1:11" ht="52.5" customHeight="1">
      <c r="A96" s="16" t="s">
        <v>29</v>
      </c>
      <c r="B96" s="116" t="s">
        <v>181</v>
      </c>
      <c r="C96" s="116"/>
      <c r="D96" s="116"/>
      <c r="E96" s="116"/>
      <c r="F96" s="37" t="s">
        <v>199</v>
      </c>
      <c r="G96" s="69">
        <v>474851</v>
      </c>
      <c r="H96" s="69">
        <v>495232.2</v>
      </c>
      <c r="I96" s="69">
        <f>SUM(I97:I104)</f>
        <v>262223</v>
      </c>
      <c r="J96" s="69">
        <v>345702.5</v>
      </c>
      <c r="K96" s="73">
        <v>480312.7</v>
      </c>
    </row>
    <row r="97" spans="1:11" ht="48" customHeight="1" hidden="1">
      <c r="A97" s="10" t="s">
        <v>137</v>
      </c>
      <c r="B97" s="116" t="s">
        <v>129</v>
      </c>
      <c r="C97" s="116"/>
      <c r="D97" s="116"/>
      <c r="E97" s="116"/>
      <c r="F97" s="37" t="s">
        <v>137</v>
      </c>
      <c r="G97" s="56">
        <v>2461</v>
      </c>
      <c r="H97" s="56">
        <v>2761</v>
      </c>
      <c r="I97" s="56">
        <v>2146</v>
      </c>
      <c r="J97" s="64">
        <v>2146</v>
      </c>
      <c r="K97" s="71"/>
    </row>
    <row r="98" spans="1:11" ht="99.75" customHeight="1" hidden="1">
      <c r="A98" s="10" t="s">
        <v>138</v>
      </c>
      <c r="B98" s="116" t="s">
        <v>130</v>
      </c>
      <c r="C98" s="116"/>
      <c r="D98" s="116"/>
      <c r="E98" s="116"/>
      <c r="F98" s="37" t="s">
        <v>138</v>
      </c>
      <c r="G98" s="56">
        <v>18</v>
      </c>
      <c r="H98" s="56">
        <v>18</v>
      </c>
      <c r="I98" s="56">
        <v>18</v>
      </c>
      <c r="J98" s="64">
        <v>0</v>
      </c>
      <c r="K98" s="71"/>
    </row>
    <row r="99" spans="1:11" ht="50.25" customHeight="1" hidden="1">
      <c r="A99" s="10" t="s">
        <v>139</v>
      </c>
      <c r="B99" s="116" t="s">
        <v>131</v>
      </c>
      <c r="C99" s="116"/>
      <c r="D99" s="116"/>
      <c r="E99" s="116"/>
      <c r="F99" s="37" t="s">
        <v>139</v>
      </c>
      <c r="G99" s="56">
        <v>1750</v>
      </c>
      <c r="H99" s="56">
        <v>1750</v>
      </c>
      <c r="I99" s="56">
        <v>1312</v>
      </c>
      <c r="J99" s="64">
        <v>0</v>
      </c>
      <c r="K99" s="71"/>
    </row>
    <row r="100" spans="1:11" ht="50.25" customHeight="1" hidden="1">
      <c r="A100" s="10" t="s">
        <v>160</v>
      </c>
      <c r="B100" s="116" t="s">
        <v>161</v>
      </c>
      <c r="C100" s="116"/>
      <c r="D100" s="116"/>
      <c r="E100" s="116"/>
      <c r="F100" s="37" t="s">
        <v>160</v>
      </c>
      <c r="G100" s="56">
        <v>0</v>
      </c>
      <c r="H100" s="56">
        <v>81</v>
      </c>
      <c r="I100" s="56">
        <v>81</v>
      </c>
      <c r="J100" s="64">
        <v>44</v>
      </c>
      <c r="K100" s="71"/>
    </row>
    <row r="101" spans="1:11" ht="100.5" customHeight="1" hidden="1">
      <c r="A101" s="10" t="s">
        <v>162</v>
      </c>
      <c r="B101" s="116" t="s">
        <v>163</v>
      </c>
      <c r="C101" s="116"/>
      <c r="D101" s="116"/>
      <c r="E101" s="116"/>
      <c r="F101" s="37" t="s">
        <v>162</v>
      </c>
      <c r="G101" s="56">
        <v>0</v>
      </c>
      <c r="H101" s="56">
        <v>0</v>
      </c>
      <c r="I101" s="56">
        <v>0</v>
      </c>
      <c r="J101" s="64">
        <v>90</v>
      </c>
      <c r="K101" s="71"/>
    </row>
    <row r="102" spans="1:11" ht="100.5" customHeight="1" hidden="1">
      <c r="A102" s="10" t="s">
        <v>167</v>
      </c>
      <c r="B102" s="116" t="s">
        <v>168</v>
      </c>
      <c r="C102" s="116"/>
      <c r="D102" s="116"/>
      <c r="E102" s="116"/>
      <c r="F102" s="37" t="s">
        <v>167</v>
      </c>
      <c r="G102" s="56">
        <v>0</v>
      </c>
      <c r="H102" s="56">
        <v>10572</v>
      </c>
      <c r="I102" s="56">
        <v>10476</v>
      </c>
      <c r="J102" s="64">
        <v>10476</v>
      </c>
      <c r="K102" s="71"/>
    </row>
    <row r="103" spans="1:11" ht="100.5" customHeight="1" hidden="1">
      <c r="A103" s="10" t="s">
        <v>169</v>
      </c>
      <c r="B103" s="116" t="s">
        <v>170</v>
      </c>
      <c r="C103" s="116"/>
      <c r="D103" s="116"/>
      <c r="E103" s="116"/>
      <c r="F103" s="37" t="s">
        <v>169</v>
      </c>
      <c r="G103" s="56">
        <v>0</v>
      </c>
      <c r="H103" s="56">
        <v>0</v>
      </c>
      <c r="I103" s="56">
        <v>0</v>
      </c>
      <c r="J103" s="64">
        <v>720</v>
      </c>
      <c r="K103" s="71"/>
    </row>
    <row r="104" spans="1:11" ht="18" customHeight="1" hidden="1">
      <c r="A104" s="10" t="s">
        <v>140</v>
      </c>
      <c r="B104" s="116" t="s">
        <v>132</v>
      </c>
      <c r="C104" s="116"/>
      <c r="D104" s="116"/>
      <c r="E104" s="116"/>
      <c r="F104" s="37" t="s">
        <v>140</v>
      </c>
      <c r="G104" s="56">
        <v>430643</v>
      </c>
      <c r="H104" s="56">
        <v>337673</v>
      </c>
      <c r="I104" s="56">
        <v>248190</v>
      </c>
      <c r="J104" s="64">
        <v>244140</v>
      </c>
      <c r="K104" s="71"/>
    </row>
    <row r="105" spans="1:11" ht="118.5" customHeight="1">
      <c r="A105" s="10" t="s">
        <v>141</v>
      </c>
      <c r="B105" s="116" t="s">
        <v>200</v>
      </c>
      <c r="C105" s="116"/>
      <c r="D105" s="116"/>
      <c r="E105" s="116"/>
      <c r="F105" s="37" t="s">
        <v>201</v>
      </c>
      <c r="G105" s="56">
        <v>16425</v>
      </c>
      <c r="H105" s="56">
        <v>35953.3</v>
      </c>
      <c r="I105" s="56">
        <v>188827</v>
      </c>
      <c r="J105" s="56">
        <v>26143.92</v>
      </c>
      <c r="K105" s="74">
        <v>35953.4</v>
      </c>
    </row>
    <row r="106" spans="1:11" ht="68.25" customHeight="1" hidden="1">
      <c r="A106" s="10" t="s">
        <v>142</v>
      </c>
      <c r="B106" s="116" t="s">
        <v>133</v>
      </c>
      <c r="C106" s="116"/>
      <c r="D106" s="116"/>
      <c r="E106" s="116"/>
      <c r="F106" s="37" t="s">
        <v>142</v>
      </c>
      <c r="G106" s="56">
        <v>0</v>
      </c>
      <c r="H106" s="56">
        <v>0</v>
      </c>
      <c r="I106" s="56">
        <v>0</v>
      </c>
      <c r="J106" s="64">
        <v>0</v>
      </c>
      <c r="K106" s="56"/>
    </row>
    <row r="107" spans="1:11" ht="36.75" customHeight="1" hidden="1">
      <c r="A107" s="10" t="s">
        <v>143</v>
      </c>
      <c r="B107" s="116" t="s">
        <v>134</v>
      </c>
      <c r="C107" s="116"/>
      <c r="D107" s="116"/>
      <c r="E107" s="116"/>
      <c r="F107" s="37" t="s">
        <v>143</v>
      </c>
      <c r="G107" s="56">
        <v>198867</v>
      </c>
      <c r="H107" s="56">
        <v>346092</v>
      </c>
      <c r="I107" s="56">
        <v>262851</v>
      </c>
      <c r="J107" s="64">
        <v>236326</v>
      </c>
      <c r="K107" s="56"/>
    </row>
    <row r="108" spans="1:11" ht="48.75" customHeight="1" thickBot="1">
      <c r="A108" s="22" t="s">
        <v>135</v>
      </c>
      <c r="B108" s="116" t="s">
        <v>136</v>
      </c>
      <c r="C108" s="116"/>
      <c r="D108" s="116"/>
      <c r="E108" s="116"/>
      <c r="F108" s="37" t="s">
        <v>135</v>
      </c>
      <c r="G108" s="56">
        <v>0</v>
      </c>
      <c r="H108" s="56">
        <v>8108</v>
      </c>
      <c r="I108" s="56">
        <v>15771</v>
      </c>
      <c r="J108" s="56">
        <v>8201</v>
      </c>
      <c r="K108" s="74">
        <v>8161.1</v>
      </c>
    </row>
    <row r="109" spans="1:11" ht="48.75" customHeight="1" thickBot="1" thickTop="1">
      <c r="A109" s="22"/>
      <c r="B109" s="117" t="s">
        <v>204</v>
      </c>
      <c r="C109" s="118"/>
      <c r="D109" s="118"/>
      <c r="E109" s="119"/>
      <c r="F109" s="49" t="s">
        <v>205</v>
      </c>
      <c r="G109" s="57">
        <v>44930</v>
      </c>
      <c r="H109" s="57">
        <v>90296</v>
      </c>
      <c r="I109" s="57"/>
      <c r="J109" s="57">
        <v>75934</v>
      </c>
      <c r="K109" s="72">
        <v>98263</v>
      </c>
    </row>
    <row r="110" spans="1:11" ht="21.75" customHeight="1" thickBot="1" thickTop="1">
      <c r="A110" s="23"/>
      <c r="B110" s="115" t="s">
        <v>30</v>
      </c>
      <c r="C110" s="115"/>
      <c r="D110" s="115"/>
      <c r="E110" s="115"/>
      <c r="F110" s="37"/>
      <c r="G110" s="54">
        <f>SUM(G14+G90+G109)</f>
        <v>2634542</v>
      </c>
      <c r="H110" s="54">
        <f>SUM(H14+H90+H109)</f>
        <v>3013836.5</v>
      </c>
      <c r="I110" s="54" t="e">
        <f>SUM(I14+I90+I109)</f>
        <v>#REF!</v>
      </c>
      <c r="J110" s="54">
        <f>SUM(J14+J90+J109)</f>
        <v>2266923.7199999997</v>
      </c>
      <c r="K110" s="54">
        <f>SUM(K14+K90+K109)</f>
        <v>3158557.7</v>
      </c>
    </row>
    <row r="111" spans="2:6" ht="13.5" thickTop="1">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row r="166" spans="2:6" ht="12.75">
      <c r="B166" s="1"/>
      <c r="C166" s="1"/>
      <c r="D166" s="1"/>
      <c r="E166" s="1"/>
      <c r="F166" s="1"/>
    </row>
    <row r="167" spans="2:6" ht="12.75">
      <c r="B167" s="1"/>
      <c r="C167" s="1"/>
      <c r="D167" s="1"/>
      <c r="E167" s="1"/>
      <c r="F167" s="1"/>
    </row>
    <row r="168" spans="2:6" ht="12.75">
      <c r="B168" s="1"/>
      <c r="C168" s="1"/>
      <c r="D168" s="1"/>
      <c r="E168" s="1"/>
      <c r="F168" s="1"/>
    </row>
    <row r="169" spans="2:6" ht="12.75">
      <c r="B169" s="1"/>
      <c r="C169" s="1"/>
      <c r="D169" s="1"/>
      <c r="E169" s="1"/>
      <c r="F169" s="1"/>
    </row>
    <row r="170" spans="2:6" ht="12.75">
      <c r="B170" s="1"/>
      <c r="C170" s="1"/>
      <c r="D170" s="1"/>
      <c r="E170" s="1"/>
      <c r="F170" s="1"/>
    </row>
    <row r="171" spans="2:6" ht="12.75">
      <c r="B171" s="1"/>
      <c r="C171" s="1"/>
      <c r="D171" s="1"/>
      <c r="E171" s="1"/>
      <c r="F171" s="1"/>
    </row>
    <row r="172" spans="2:6" ht="12.75">
      <c r="B172" s="1"/>
      <c r="C172" s="1"/>
      <c r="D172" s="1"/>
      <c r="E172" s="1"/>
      <c r="F172" s="1"/>
    </row>
    <row r="173" spans="2:6" ht="12.75">
      <c r="B173" s="1"/>
      <c r="C173" s="1"/>
      <c r="D173" s="1"/>
      <c r="E173" s="1"/>
      <c r="F173" s="1"/>
    </row>
    <row r="174" spans="2:6" ht="12.75">
      <c r="B174" s="1"/>
      <c r="C174" s="1"/>
      <c r="D174" s="1"/>
      <c r="E174" s="1"/>
      <c r="F174" s="1"/>
    </row>
    <row r="175" spans="2:6" ht="12.75">
      <c r="B175" s="1"/>
      <c r="C175" s="1"/>
      <c r="D175" s="1"/>
      <c r="E175" s="1"/>
      <c r="F175" s="1"/>
    </row>
    <row r="176" spans="2:6" ht="12.75">
      <c r="B176" s="1"/>
      <c r="C176" s="1"/>
      <c r="D176" s="1"/>
      <c r="E176" s="1"/>
      <c r="F176" s="1"/>
    </row>
    <row r="177" spans="2:6" ht="12.75">
      <c r="B177" s="1"/>
      <c r="C177" s="1"/>
      <c r="D177" s="1"/>
      <c r="E177" s="1"/>
      <c r="F177" s="1"/>
    </row>
    <row r="178" spans="2:6" ht="12.75">
      <c r="B178" s="1"/>
      <c r="C178" s="1"/>
      <c r="D178" s="1"/>
      <c r="E178" s="1"/>
      <c r="F178" s="1"/>
    </row>
    <row r="179" spans="2:6" ht="12.75">
      <c r="B179" s="1"/>
      <c r="C179" s="1"/>
      <c r="D179" s="1"/>
      <c r="E179" s="1"/>
      <c r="F179" s="1"/>
    </row>
    <row r="180" spans="2:6" ht="12.75">
      <c r="B180" s="1"/>
      <c r="C180" s="1"/>
      <c r="D180" s="1"/>
      <c r="E180" s="1"/>
      <c r="F180" s="1"/>
    </row>
    <row r="181" spans="2:6" ht="12.75">
      <c r="B181" s="1"/>
      <c r="C181" s="1"/>
      <c r="D181" s="1"/>
      <c r="E181" s="1"/>
      <c r="F181" s="1"/>
    </row>
    <row r="182" spans="2:6" ht="12.75">
      <c r="B182" s="1"/>
      <c r="C182" s="1"/>
      <c r="D182" s="1"/>
      <c r="E182" s="1"/>
      <c r="F182" s="1"/>
    </row>
    <row r="183" spans="2:6" ht="12.75">
      <c r="B183" s="1"/>
      <c r="C183" s="1"/>
      <c r="D183" s="1"/>
      <c r="E183" s="1"/>
      <c r="F183" s="1"/>
    </row>
    <row r="184" spans="2:6" ht="12.75">
      <c r="B184" s="1"/>
      <c r="C184" s="1"/>
      <c r="D184" s="1"/>
      <c r="E184" s="1"/>
      <c r="F184" s="1"/>
    </row>
    <row r="185" spans="2:6" ht="12.75">
      <c r="B185" s="1"/>
      <c r="C185" s="1"/>
      <c r="D185" s="1"/>
      <c r="E185" s="1"/>
      <c r="F185" s="1"/>
    </row>
    <row r="186" spans="2:6" ht="12.75">
      <c r="B186" s="1"/>
      <c r="C186" s="1"/>
      <c r="D186" s="1"/>
      <c r="E186" s="1"/>
      <c r="F186" s="1"/>
    </row>
    <row r="187" spans="2:6" ht="12.75">
      <c r="B187" s="1"/>
      <c r="C187" s="1"/>
      <c r="D187" s="1"/>
      <c r="E187" s="1"/>
      <c r="F187" s="1"/>
    </row>
    <row r="188" spans="2:6" ht="12.75">
      <c r="B188" s="1"/>
      <c r="C188" s="1"/>
      <c r="D188" s="1"/>
      <c r="E188" s="1"/>
      <c r="F188" s="1"/>
    </row>
    <row r="189" spans="2:6" ht="12.75">
      <c r="B189" s="1"/>
      <c r="C189" s="1"/>
      <c r="D189" s="1"/>
      <c r="E189" s="1"/>
      <c r="F189" s="1"/>
    </row>
    <row r="190" spans="2:6" ht="12.75">
      <c r="B190" s="1"/>
      <c r="C190" s="1"/>
      <c r="D190" s="1"/>
      <c r="E190" s="1"/>
      <c r="F190" s="1"/>
    </row>
    <row r="191" spans="2:6" ht="12.75">
      <c r="B191" s="1"/>
      <c r="C191" s="1"/>
      <c r="D191" s="1"/>
      <c r="E191" s="1"/>
      <c r="F191" s="1"/>
    </row>
    <row r="192" spans="2:6" ht="12.75">
      <c r="B192" s="1"/>
      <c r="C192" s="1"/>
      <c r="D192" s="1"/>
      <c r="E192" s="1"/>
      <c r="F192" s="1"/>
    </row>
    <row r="193" spans="2:6" ht="12.75">
      <c r="B193" s="1"/>
      <c r="C193" s="1"/>
      <c r="D193" s="1"/>
      <c r="E193" s="1"/>
      <c r="F193" s="1"/>
    </row>
    <row r="194" spans="2:6" ht="12.75">
      <c r="B194" s="1"/>
      <c r="C194" s="1"/>
      <c r="D194" s="1"/>
      <c r="E194" s="1"/>
      <c r="F194" s="1"/>
    </row>
    <row r="195" spans="2:6" ht="12.75">
      <c r="B195" s="1"/>
      <c r="C195" s="1"/>
      <c r="D195" s="1"/>
      <c r="E195" s="1"/>
      <c r="F195" s="1"/>
    </row>
    <row r="196" spans="2:6" ht="12.75">
      <c r="B196" s="1"/>
      <c r="C196" s="1"/>
      <c r="D196" s="1"/>
      <c r="E196" s="1"/>
      <c r="F196" s="1"/>
    </row>
    <row r="197" spans="2:6" ht="12.75">
      <c r="B197" s="1"/>
      <c r="C197" s="1"/>
      <c r="D197" s="1"/>
      <c r="E197" s="1"/>
      <c r="F197" s="1"/>
    </row>
    <row r="198" spans="2:6" ht="12.75">
      <c r="B198" s="1"/>
      <c r="C198" s="1"/>
      <c r="D198" s="1"/>
      <c r="E198" s="1"/>
      <c r="F198" s="1"/>
    </row>
    <row r="199" spans="2:6" ht="12.75">
      <c r="B199" s="1"/>
      <c r="C199" s="1"/>
      <c r="D199" s="1"/>
      <c r="E199" s="1"/>
      <c r="F199" s="1"/>
    </row>
    <row r="200" spans="2:6" ht="12.75">
      <c r="B200" s="1"/>
      <c r="C200" s="1"/>
      <c r="D200" s="1"/>
      <c r="E200" s="1"/>
      <c r="F200" s="1"/>
    </row>
    <row r="201" spans="2:6" ht="12.75">
      <c r="B201" s="1"/>
      <c r="C201" s="1"/>
      <c r="D201" s="1"/>
      <c r="E201" s="1"/>
      <c r="F201" s="1"/>
    </row>
    <row r="202" spans="2:6" ht="12.75">
      <c r="B202" s="1"/>
      <c r="C202" s="1"/>
      <c r="D202" s="1"/>
      <c r="E202" s="1"/>
      <c r="F202" s="1"/>
    </row>
    <row r="203" spans="2:6" ht="12.75">
      <c r="B203" s="1"/>
      <c r="C203" s="1"/>
      <c r="D203" s="1"/>
      <c r="E203" s="1"/>
      <c r="F203" s="1"/>
    </row>
    <row r="204" spans="2:6" ht="12.75">
      <c r="B204" s="1"/>
      <c r="C204" s="1"/>
      <c r="D204" s="1"/>
      <c r="E204" s="1"/>
      <c r="F204" s="1"/>
    </row>
    <row r="205" spans="2:6" ht="12.75">
      <c r="B205" s="1"/>
      <c r="C205" s="1"/>
      <c r="D205" s="1"/>
      <c r="E205" s="1"/>
      <c r="F205" s="1"/>
    </row>
    <row r="206" spans="2:6" ht="12.75">
      <c r="B206" s="1"/>
      <c r="C206" s="1"/>
      <c r="D206" s="1"/>
      <c r="E206" s="1"/>
      <c r="F206" s="1"/>
    </row>
    <row r="207" spans="2:6" ht="12.75">
      <c r="B207" s="1"/>
      <c r="C207" s="1"/>
      <c r="D207" s="1"/>
      <c r="E207" s="1"/>
      <c r="F207" s="1"/>
    </row>
    <row r="208" spans="2:6" ht="12.75">
      <c r="B208" s="1"/>
      <c r="C208" s="1"/>
      <c r="D208" s="1"/>
      <c r="E208" s="1"/>
      <c r="F208" s="1"/>
    </row>
    <row r="209" spans="2:6" ht="12.75">
      <c r="B209" s="1"/>
      <c r="C209" s="1"/>
      <c r="D209" s="1"/>
      <c r="E209" s="1"/>
      <c r="F209" s="1"/>
    </row>
    <row r="210" spans="2:6" ht="12.75">
      <c r="B210" s="1"/>
      <c r="C210" s="1"/>
      <c r="D210" s="1"/>
      <c r="E210" s="1"/>
      <c r="F210" s="1"/>
    </row>
    <row r="211" spans="2:6" ht="12.75">
      <c r="B211" s="1"/>
      <c r="C211" s="1"/>
      <c r="D211" s="1"/>
      <c r="E211" s="1"/>
      <c r="F211" s="1"/>
    </row>
    <row r="212" spans="2:6" ht="12.75">
      <c r="B212" s="1"/>
      <c r="C212" s="1"/>
      <c r="D212" s="1"/>
      <c r="E212" s="1"/>
      <c r="F212" s="1"/>
    </row>
    <row r="213" spans="2:6" ht="12.75">
      <c r="B213" s="1"/>
      <c r="C213" s="1"/>
      <c r="D213" s="1"/>
      <c r="E213" s="1"/>
      <c r="F213" s="1"/>
    </row>
    <row r="214" spans="2:6" ht="12.75">
      <c r="B214" s="1"/>
      <c r="C214" s="1"/>
      <c r="D214" s="1"/>
      <c r="E214" s="1"/>
      <c r="F214" s="1"/>
    </row>
    <row r="215" spans="2:6" ht="12.75">
      <c r="B215" s="1"/>
      <c r="C215" s="1"/>
      <c r="D215" s="1"/>
      <c r="E215" s="1"/>
      <c r="F215" s="1"/>
    </row>
    <row r="216" spans="2:6" ht="12.75">
      <c r="B216" s="1"/>
      <c r="C216" s="1"/>
      <c r="D216" s="1"/>
      <c r="E216" s="1"/>
      <c r="F216" s="1"/>
    </row>
    <row r="217" spans="2:6" ht="12.75">
      <c r="B217" s="1"/>
      <c r="C217" s="1"/>
      <c r="D217" s="1"/>
      <c r="E217" s="1"/>
      <c r="F217" s="1"/>
    </row>
    <row r="218" spans="2:6" ht="12.75">
      <c r="B218" s="1"/>
      <c r="C218" s="1"/>
      <c r="D218" s="1"/>
      <c r="E218" s="1"/>
      <c r="F218" s="1"/>
    </row>
    <row r="219" spans="2:6" ht="12.75">
      <c r="B219" s="1"/>
      <c r="C219" s="1"/>
      <c r="D219" s="1"/>
      <c r="E219" s="1"/>
      <c r="F219" s="1"/>
    </row>
    <row r="220" spans="2:6" ht="12.75">
      <c r="B220" s="1"/>
      <c r="C220" s="1"/>
      <c r="D220" s="1"/>
      <c r="E220" s="1"/>
      <c r="F220" s="1"/>
    </row>
    <row r="221" spans="2:6" ht="12.75">
      <c r="B221" s="1"/>
      <c r="C221" s="1"/>
      <c r="D221" s="1"/>
      <c r="E221" s="1"/>
      <c r="F221" s="1"/>
    </row>
    <row r="222" spans="2:6" ht="12.75">
      <c r="B222" s="1"/>
      <c r="C222" s="1"/>
      <c r="D222" s="1"/>
      <c r="E222" s="1"/>
      <c r="F222" s="1"/>
    </row>
    <row r="223" spans="2:6" ht="12.75">
      <c r="B223" s="1"/>
      <c r="C223" s="1"/>
      <c r="D223" s="1"/>
      <c r="E223" s="1"/>
      <c r="F223" s="1"/>
    </row>
    <row r="224" spans="2:6" ht="12.75">
      <c r="B224" s="1"/>
      <c r="C224" s="1"/>
      <c r="D224" s="1"/>
      <c r="E224" s="1"/>
      <c r="F224" s="1"/>
    </row>
    <row r="225" spans="2:6" ht="12.75">
      <c r="B225" s="1"/>
      <c r="C225" s="1"/>
      <c r="D225" s="1"/>
      <c r="E225" s="1"/>
      <c r="F225" s="1"/>
    </row>
    <row r="226" spans="2:6" ht="12.75">
      <c r="B226" s="1"/>
      <c r="C226" s="1"/>
      <c r="D226" s="1"/>
      <c r="E226" s="1"/>
      <c r="F226" s="1"/>
    </row>
    <row r="227" spans="2:6" ht="12.75">
      <c r="B227" s="1"/>
      <c r="C227" s="1"/>
      <c r="D227" s="1"/>
      <c r="E227" s="1"/>
      <c r="F227" s="1"/>
    </row>
    <row r="228" spans="2:6" ht="12.75">
      <c r="B228" s="1"/>
      <c r="C228" s="1"/>
      <c r="D228" s="1"/>
      <c r="E228" s="1"/>
      <c r="F228" s="1"/>
    </row>
    <row r="229" spans="2:6" ht="12.75">
      <c r="B229" s="1"/>
      <c r="C229" s="1"/>
      <c r="D229" s="1"/>
      <c r="E229" s="1"/>
      <c r="F229" s="1"/>
    </row>
    <row r="230" spans="2:6" ht="12.75">
      <c r="B230" s="1"/>
      <c r="C230" s="1"/>
      <c r="D230" s="1"/>
      <c r="E230" s="1"/>
      <c r="F230" s="1"/>
    </row>
    <row r="231" spans="2:6" ht="12.75">
      <c r="B231" s="1"/>
      <c r="C231" s="1"/>
      <c r="D231" s="1"/>
      <c r="E231" s="1"/>
      <c r="F231" s="1"/>
    </row>
    <row r="232" spans="2:6" ht="12.75">
      <c r="B232" s="1"/>
      <c r="C232" s="1"/>
      <c r="D232" s="1"/>
      <c r="E232" s="1"/>
      <c r="F232" s="1"/>
    </row>
    <row r="233" spans="2:6" ht="12.75">
      <c r="B233" s="1"/>
      <c r="C233" s="1"/>
      <c r="D233" s="1"/>
      <c r="E233" s="1"/>
      <c r="F233" s="1"/>
    </row>
    <row r="234" spans="2:6" ht="12.75">
      <c r="B234" s="1"/>
      <c r="C234" s="1"/>
      <c r="D234" s="1"/>
      <c r="E234" s="1"/>
      <c r="F234" s="1"/>
    </row>
    <row r="235" spans="2:6" ht="12.75">
      <c r="B235" s="1"/>
      <c r="C235" s="1"/>
      <c r="D235" s="1"/>
      <c r="E235" s="1"/>
      <c r="F235" s="1"/>
    </row>
    <row r="236" spans="2:6" ht="12.75">
      <c r="B236" s="1"/>
      <c r="C236" s="1"/>
      <c r="D236" s="1"/>
      <c r="E236" s="1"/>
      <c r="F236" s="1"/>
    </row>
    <row r="237" spans="2:6" ht="12.75">
      <c r="B237" s="1"/>
      <c r="C237" s="1"/>
      <c r="D237" s="1"/>
      <c r="E237" s="1"/>
      <c r="F237" s="1"/>
    </row>
    <row r="238" spans="2:6" ht="12.75">
      <c r="B238" s="1"/>
      <c r="C238" s="1"/>
      <c r="D238" s="1"/>
      <c r="E238" s="1"/>
      <c r="F238" s="1"/>
    </row>
    <row r="239" spans="2:6" ht="12.75">
      <c r="B239" s="1"/>
      <c r="C239" s="1"/>
      <c r="D239" s="1"/>
      <c r="E239" s="1"/>
      <c r="F239" s="1"/>
    </row>
    <row r="240" spans="2:6" ht="12.75">
      <c r="B240" s="1"/>
      <c r="C240" s="1"/>
      <c r="D240" s="1"/>
      <c r="E240" s="1"/>
      <c r="F240" s="1"/>
    </row>
    <row r="241" spans="2:6" ht="12.75">
      <c r="B241" s="1"/>
      <c r="C241" s="1"/>
      <c r="D241" s="1"/>
      <c r="E241" s="1"/>
      <c r="F241" s="1"/>
    </row>
    <row r="242" spans="2:6" ht="12.75">
      <c r="B242" s="1"/>
      <c r="C242" s="1"/>
      <c r="D242" s="1"/>
      <c r="E242" s="1"/>
      <c r="F242" s="1"/>
    </row>
    <row r="243" spans="2:6" ht="12.75">
      <c r="B243" s="1"/>
      <c r="C243" s="1"/>
      <c r="D243" s="1"/>
      <c r="E243" s="1"/>
      <c r="F243" s="1"/>
    </row>
    <row r="244" spans="2:6" ht="12.75">
      <c r="B244" s="1"/>
      <c r="C244" s="1"/>
      <c r="D244" s="1"/>
      <c r="E244" s="1"/>
      <c r="F244" s="1"/>
    </row>
    <row r="245" spans="2:6" ht="12.75">
      <c r="B245" s="1"/>
      <c r="C245" s="1"/>
      <c r="D245" s="1"/>
      <c r="E245" s="1"/>
      <c r="F245" s="1"/>
    </row>
    <row r="246" spans="2:6" ht="12.75">
      <c r="B246" s="1"/>
      <c r="C246" s="1"/>
      <c r="D246" s="1"/>
      <c r="E246" s="1"/>
      <c r="F246" s="1"/>
    </row>
    <row r="247" spans="2:6" ht="12.75">
      <c r="B247" s="1"/>
      <c r="C247" s="1"/>
      <c r="D247" s="1"/>
      <c r="E247" s="1"/>
      <c r="F247" s="1"/>
    </row>
    <row r="248" spans="2:6" ht="12.75">
      <c r="B248" s="1"/>
      <c r="C248" s="1"/>
      <c r="D248" s="1"/>
      <c r="E248" s="1"/>
      <c r="F248" s="1"/>
    </row>
    <row r="249" spans="2:6" ht="12.75">
      <c r="B249" s="1"/>
      <c r="C249" s="1"/>
      <c r="D249" s="1"/>
      <c r="E249" s="1"/>
      <c r="F249" s="1"/>
    </row>
    <row r="250" spans="2:6" ht="12.75">
      <c r="B250" s="1"/>
      <c r="C250" s="1"/>
      <c r="D250" s="1"/>
      <c r="E250" s="1"/>
      <c r="F250" s="1"/>
    </row>
    <row r="251" spans="2:6" ht="12.75">
      <c r="B251" s="1"/>
      <c r="C251" s="1"/>
      <c r="D251" s="1"/>
      <c r="E251" s="1"/>
      <c r="F251" s="1"/>
    </row>
    <row r="252" spans="2:6" ht="12.75">
      <c r="B252" s="1"/>
      <c r="C252" s="1"/>
      <c r="D252" s="1"/>
      <c r="E252" s="1"/>
      <c r="F252" s="1"/>
    </row>
    <row r="253" spans="2:6" ht="12.75">
      <c r="B253" s="1"/>
      <c r="C253" s="1"/>
      <c r="D253" s="1"/>
      <c r="E253" s="1"/>
      <c r="F253" s="1"/>
    </row>
    <row r="254" spans="2:6" ht="12.75">
      <c r="B254" s="1"/>
      <c r="C254" s="1"/>
      <c r="D254" s="1"/>
      <c r="E254" s="1"/>
      <c r="F254" s="1"/>
    </row>
    <row r="255" spans="2:6" ht="12.75">
      <c r="B255" s="1"/>
      <c r="C255" s="1"/>
      <c r="D255" s="1"/>
      <c r="E255" s="1"/>
      <c r="F255" s="1"/>
    </row>
    <row r="256" spans="2:6" ht="12.75">
      <c r="B256" s="1"/>
      <c r="C256" s="1"/>
      <c r="D256" s="1"/>
      <c r="E256" s="1"/>
      <c r="F256" s="1"/>
    </row>
    <row r="257" spans="2:6" ht="12.75">
      <c r="B257" s="1"/>
      <c r="C257" s="1"/>
      <c r="D257" s="1"/>
      <c r="E257" s="1"/>
      <c r="F257" s="1"/>
    </row>
    <row r="258" spans="2:6" ht="12.75">
      <c r="B258" s="1"/>
      <c r="C258" s="1"/>
      <c r="D258" s="1"/>
      <c r="E258" s="1"/>
      <c r="F258" s="1"/>
    </row>
    <row r="259" spans="2:6" ht="12.75">
      <c r="B259" s="1"/>
      <c r="C259" s="1"/>
      <c r="D259" s="1"/>
      <c r="E259" s="1"/>
      <c r="F259" s="1"/>
    </row>
    <row r="260" spans="2:6" ht="12.75">
      <c r="B260" s="1"/>
      <c r="C260" s="1"/>
      <c r="D260" s="1"/>
      <c r="E260" s="1"/>
      <c r="F260" s="1"/>
    </row>
    <row r="261" spans="2:6" ht="12.75">
      <c r="B261" s="1"/>
      <c r="C261" s="1"/>
      <c r="D261" s="1"/>
      <c r="E261" s="1"/>
      <c r="F261" s="1"/>
    </row>
    <row r="262" spans="2:6" ht="12.75">
      <c r="B262" s="1"/>
      <c r="C262" s="1"/>
      <c r="D262" s="1"/>
      <c r="E262" s="1"/>
      <c r="F262" s="1"/>
    </row>
    <row r="263" spans="2:6" ht="12.75">
      <c r="B263" s="1"/>
      <c r="C263" s="1"/>
      <c r="D263" s="1"/>
      <c r="E263" s="1"/>
      <c r="F263" s="1"/>
    </row>
    <row r="264" spans="2:6" ht="12.75">
      <c r="B264" s="1"/>
      <c r="C264" s="1"/>
      <c r="D264" s="1"/>
      <c r="E264" s="1"/>
      <c r="F264" s="1"/>
    </row>
    <row r="265" spans="2:6" ht="12.75">
      <c r="B265" s="1"/>
      <c r="C265" s="1"/>
      <c r="D265" s="1"/>
      <c r="E265" s="1"/>
      <c r="F265" s="1"/>
    </row>
    <row r="266" spans="2:6" ht="12.75">
      <c r="B266" s="1"/>
      <c r="C266" s="1"/>
      <c r="D266" s="1"/>
      <c r="E266" s="1"/>
      <c r="F266" s="1"/>
    </row>
    <row r="267" spans="2:6" ht="12.75">
      <c r="B267" s="1"/>
      <c r="C267" s="1"/>
      <c r="D267" s="1"/>
      <c r="E267" s="1"/>
      <c r="F267" s="1"/>
    </row>
    <row r="268" spans="2:6" ht="12.75">
      <c r="B268" s="1"/>
      <c r="C268" s="1"/>
      <c r="D268" s="1"/>
      <c r="E268" s="1"/>
      <c r="F268" s="1"/>
    </row>
    <row r="269" spans="2:6" ht="12.75">
      <c r="B269" s="1"/>
      <c r="C269" s="1"/>
      <c r="D269" s="1"/>
      <c r="E269" s="1"/>
      <c r="F269" s="1"/>
    </row>
    <row r="270" spans="2:6" ht="12.75">
      <c r="B270" s="1"/>
      <c r="C270" s="1"/>
      <c r="D270" s="1"/>
      <c r="E270" s="1"/>
      <c r="F270" s="1"/>
    </row>
    <row r="271" spans="2:6" ht="12.75">
      <c r="B271" s="1"/>
      <c r="C271" s="1"/>
      <c r="D271" s="1"/>
      <c r="E271" s="1"/>
      <c r="F271" s="1"/>
    </row>
    <row r="272" spans="2:6" ht="12.75">
      <c r="B272" s="1"/>
      <c r="C272" s="1"/>
      <c r="D272" s="1"/>
      <c r="E272" s="1"/>
      <c r="F272" s="1"/>
    </row>
    <row r="273" spans="2:6" ht="12.75">
      <c r="B273" s="1"/>
      <c r="C273" s="1"/>
      <c r="D273" s="1"/>
      <c r="E273" s="1"/>
      <c r="F273" s="1"/>
    </row>
    <row r="274" spans="2:6" ht="12.75">
      <c r="B274" s="1"/>
      <c r="C274" s="1"/>
      <c r="D274" s="1"/>
      <c r="E274" s="1"/>
      <c r="F274" s="1"/>
    </row>
    <row r="275" spans="2:6" ht="12.75">
      <c r="B275" s="1"/>
      <c r="C275" s="1"/>
      <c r="D275" s="1"/>
      <c r="E275" s="1"/>
      <c r="F275" s="1"/>
    </row>
    <row r="276" spans="2:6" ht="12.75">
      <c r="B276" s="1"/>
      <c r="C276" s="1"/>
      <c r="D276" s="1"/>
      <c r="E276" s="1"/>
      <c r="F276" s="1"/>
    </row>
    <row r="277" spans="2:6" ht="12.75">
      <c r="B277" s="1"/>
      <c r="C277" s="1"/>
      <c r="D277" s="1"/>
      <c r="E277" s="1"/>
      <c r="F277" s="1"/>
    </row>
    <row r="278" spans="2:6" ht="12.75">
      <c r="B278" s="1"/>
      <c r="C278" s="1"/>
      <c r="D278" s="1"/>
      <c r="E278" s="1"/>
      <c r="F278" s="1"/>
    </row>
    <row r="279" spans="2:6" ht="12.75">
      <c r="B279" s="1"/>
      <c r="C279" s="1"/>
      <c r="D279" s="1"/>
      <c r="E279" s="1"/>
      <c r="F279" s="1"/>
    </row>
    <row r="280" spans="2:6" ht="12.75">
      <c r="B280" s="1"/>
      <c r="C280" s="1"/>
      <c r="D280" s="1"/>
      <c r="E280" s="1"/>
      <c r="F280" s="1"/>
    </row>
    <row r="281" spans="2:6" ht="12.75">
      <c r="B281" s="1"/>
      <c r="C281" s="1"/>
      <c r="D281" s="1"/>
      <c r="E281" s="1"/>
      <c r="F281" s="1"/>
    </row>
    <row r="282" spans="2:6" ht="12.75">
      <c r="B282" s="1"/>
      <c r="C282" s="1"/>
      <c r="D282" s="1"/>
      <c r="E282" s="1"/>
      <c r="F282" s="1"/>
    </row>
    <row r="283" spans="2:6" ht="12.75">
      <c r="B283" s="1"/>
      <c r="C283" s="1"/>
      <c r="D283" s="1"/>
      <c r="E283" s="1"/>
      <c r="F283" s="1"/>
    </row>
    <row r="284" spans="2:6" ht="12.75">
      <c r="B284" s="1"/>
      <c r="C284" s="1"/>
      <c r="D284" s="1"/>
      <c r="E284" s="1"/>
      <c r="F284" s="1"/>
    </row>
    <row r="285" spans="2:6" ht="12.75">
      <c r="B285" s="1"/>
      <c r="C285" s="1"/>
      <c r="D285" s="1"/>
      <c r="E285" s="1"/>
      <c r="F285" s="1"/>
    </row>
    <row r="286" spans="2:6" ht="12.75">
      <c r="B286" s="1"/>
      <c r="C286" s="1"/>
      <c r="D286" s="1"/>
      <c r="E286" s="1"/>
      <c r="F286" s="1"/>
    </row>
    <row r="287" spans="2:6" ht="12.75">
      <c r="B287" s="1"/>
      <c r="C287" s="1"/>
      <c r="D287" s="1"/>
      <c r="E287" s="1"/>
      <c r="F287" s="1"/>
    </row>
    <row r="288" spans="2:6" ht="12.75">
      <c r="B288" s="1"/>
      <c r="C288" s="1"/>
      <c r="D288" s="1"/>
      <c r="E288" s="1"/>
      <c r="F288" s="1"/>
    </row>
    <row r="289" spans="2:6" ht="12.75">
      <c r="B289" s="1"/>
      <c r="C289" s="1"/>
      <c r="D289" s="1"/>
      <c r="E289" s="1"/>
      <c r="F289" s="1"/>
    </row>
    <row r="290" spans="2:6" ht="12.75">
      <c r="B290" s="1"/>
      <c r="C290" s="1"/>
      <c r="D290" s="1"/>
      <c r="E290" s="1"/>
      <c r="F290" s="1"/>
    </row>
    <row r="291" spans="2:6" ht="12.75">
      <c r="B291" s="1"/>
      <c r="C291" s="1"/>
      <c r="D291" s="1"/>
      <c r="E291" s="1"/>
      <c r="F291" s="1"/>
    </row>
    <row r="292" spans="2:6" ht="12.75">
      <c r="B292" s="1"/>
      <c r="C292" s="1"/>
      <c r="D292" s="1"/>
      <c r="E292" s="1"/>
      <c r="F292" s="1"/>
    </row>
    <row r="293" spans="2:6" ht="12.75">
      <c r="B293" s="1"/>
      <c r="C293" s="1"/>
      <c r="D293" s="1"/>
      <c r="E293" s="1"/>
      <c r="F293" s="1"/>
    </row>
    <row r="294" spans="2:6" ht="12.75">
      <c r="B294" s="1"/>
      <c r="C294" s="1"/>
      <c r="D294" s="1"/>
      <c r="E294" s="1"/>
      <c r="F294" s="1"/>
    </row>
    <row r="295" spans="2:6" ht="12.75">
      <c r="B295" s="1"/>
      <c r="C295" s="1"/>
      <c r="D295" s="1"/>
      <c r="E295" s="1"/>
      <c r="F295" s="1"/>
    </row>
    <row r="296" spans="2:6" ht="12.75">
      <c r="B296" s="1"/>
      <c r="C296" s="1"/>
      <c r="D296" s="1"/>
      <c r="E296" s="1"/>
      <c r="F296" s="1"/>
    </row>
    <row r="297" spans="2:6" ht="12.75">
      <c r="B297" s="1"/>
      <c r="C297" s="1"/>
      <c r="D297" s="1"/>
      <c r="E297" s="1"/>
      <c r="F297" s="1"/>
    </row>
    <row r="298" spans="2:6" ht="12.75">
      <c r="B298" s="1"/>
      <c r="C298" s="1"/>
      <c r="D298" s="1"/>
      <c r="E298" s="1"/>
      <c r="F298" s="1"/>
    </row>
    <row r="299" spans="2:6" ht="12.75">
      <c r="B299" s="1"/>
      <c r="C299" s="1"/>
      <c r="D299" s="1"/>
      <c r="E299" s="1"/>
      <c r="F299" s="1"/>
    </row>
    <row r="300" spans="2:6" ht="12.75">
      <c r="B300" s="1"/>
      <c r="C300" s="1"/>
      <c r="D300" s="1"/>
      <c r="E300" s="1"/>
      <c r="F300" s="1"/>
    </row>
    <row r="301" spans="2:6" ht="12.75">
      <c r="B301" s="1"/>
      <c r="C301" s="1"/>
      <c r="D301" s="1"/>
      <c r="E301" s="1"/>
      <c r="F301" s="1"/>
    </row>
    <row r="302" spans="2:6" ht="12.75">
      <c r="B302" s="1"/>
      <c r="C302" s="1"/>
      <c r="D302" s="1"/>
      <c r="E302" s="1"/>
      <c r="F302" s="1"/>
    </row>
    <row r="303" spans="2:6" ht="12.75">
      <c r="B303" s="1"/>
      <c r="C303" s="1"/>
      <c r="D303" s="1"/>
      <c r="E303" s="1"/>
      <c r="F303" s="1"/>
    </row>
  </sheetData>
  <mergeCells count="114">
    <mergeCell ref="B13:E13"/>
    <mergeCell ref="B48:E48"/>
    <mergeCell ref="B15:E15"/>
    <mergeCell ref="B71:E71"/>
    <mergeCell ref="B28:E28"/>
    <mergeCell ref="B29:E29"/>
    <mergeCell ref="B51:E51"/>
    <mergeCell ref="B50:E50"/>
    <mergeCell ref="B38:E38"/>
    <mergeCell ref="B23:E23"/>
    <mergeCell ref="B95:E95"/>
    <mergeCell ref="B69:E69"/>
    <mergeCell ref="J5:K5"/>
    <mergeCell ref="B53:E53"/>
    <mergeCell ref="H10:H11"/>
    <mergeCell ref="J10:J11"/>
    <mergeCell ref="F10:F11"/>
    <mergeCell ref="B40:E40"/>
    <mergeCell ref="B39:E39"/>
    <mergeCell ref="B27:E27"/>
    <mergeCell ref="J4:K4"/>
    <mergeCell ref="B80:E80"/>
    <mergeCell ref="B45:E45"/>
    <mergeCell ref="B46:E46"/>
    <mergeCell ref="B41:E41"/>
    <mergeCell ref="B43:E43"/>
    <mergeCell ref="B44:E44"/>
    <mergeCell ref="B42:E42"/>
    <mergeCell ref="B47:E47"/>
    <mergeCell ref="B52:E52"/>
    <mergeCell ref="A7:K7"/>
    <mergeCell ref="K10:K11"/>
    <mergeCell ref="B12:E12"/>
    <mergeCell ref="B16:E16"/>
    <mergeCell ref="I10:I11"/>
    <mergeCell ref="B14:E14"/>
    <mergeCell ref="A8:J8"/>
    <mergeCell ref="A10:A11"/>
    <mergeCell ref="B10:E11"/>
    <mergeCell ref="G10:G11"/>
    <mergeCell ref="B24:E24"/>
    <mergeCell ref="B25:E25"/>
    <mergeCell ref="B26:E26"/>
    <mergeCell ref="B36:E36"/>
    <mergeCell ref="B32:E32"/>
    <mergeCell ref="B30:E30"/>
    <mergeCell ref="B34:E34"/>
    <mergeCell ref="B35:E35"/>
    <mergeCell ref="B33:E33"/>
    <mergeCell ref="B31:E31"/>
    <mergeCell ref="B60:E60"/>
    <mergeCell ref="B54:E54"/>
    <mergeCell ref="B55:E55"/>
    <mergeCell ref="B56:E56"/>
    <mergeCell ref="B57:E57"/>
    <mergeCell ref="B58:E58"/>
    <mergeCell ref="B59:E59"/>
    <mergeCell ref="B61:E61"/>
    <mergeCell ref="B63:E63"/>
    <mergeCell ref="B64:E64"/>
    <mergeCell ref="B65:E65"/>
    <mergeCell ref="B62:E62"/>
    <mergeCell ref="B66:E66"/>
    <mergeCell ref="B67:E67"/>
    <mergeCell ref="B68:E68"/>
    <mergeCell ref="B70:E70"/>
    <mergeCell ref="B72:E72"/>
    <mergeCell ref="B73:E73"/>
    <mergeCell ref="B74:E74"/>
    <mergeCell ref="B75:E75"/>
    <mergeCell ref="B76:E76"/>
    <mergeCell ref="B85:E85"/>
    <mergeCell ref="B77:E77"/>
    <mergeCell ref="B86:E86"/>
    <mergeCell ref="B78:E78"/>
    <mergeCell ref="B81:E81"/>
    <mergeCell ref="B82:E82"/>
    <mergeCell ref="B83:E83"/>
    <mergeCell ref="B84:E84"/>
    <mergeCell ref="B79:E79"/>
    <mergeCell ref="B89:E89"/>
    <mergeCell ref="B88:E88"/>
    <mergeCell ref="B90:E90"/>
    <mergeCell ref="B87:E87"/>
    <mergeCell ref="B91:E91"/>
    <mergeCell ref="B92:E92"/>
    <mergeCell ref="B93:E93"/>
    <mergeCell ref="B94:E94"/>
    <mergeCell ref="B98:E98"/>
    <mergeCell ref="B108:E108"/>
    <mergeCell ref="B105:E105"/>
    <mergeCell ref="B106:E106"/>
    <mergeCell ref="B100:E100"/>
    <mergeCell ref="B101:E101"/>
    <mergeCell ref="B19:E19"/>
    <mergeCell ref="B110:E110"/>
    <mergeCell ref="B99:E99"/>
    <mergeCell ref="B104:E104"/>
    <mergeCell ref="B107:E107"/>
    <mergeCell ref="B102:E102"/>
    <mergeCell ref="B103:E103"/>
    <mergeCell ref="B109:E109"/>
    <mergeCell ref="B96:E96"/>
    <mergeCell ref="B97:E97"/>
    <mergeCell ref="B49:E49"/>
    <mergeCell ref="J1:K1"/>
    <mergeCell ref="H2:K2"/>
    <mergeCell ref="J3:K3"/>
    <mergeCell ref="B37:E37"/>
    <mergeCell ref="B20:E20"/>
    <mergeCell ref="B21:E21"/>
    <mergeCell ref="B22:E22"/>
    <mergeCell ref="B17:E17"/>
    <mergeCell ref="B18:E18"/>
  </mergeCells>
  <printOptions/>
  <pageMargins left="0.24" right="0.23" top="0.17" bottom="0.16" header="0.17" footer="0.14"/>
  <pageSetup horizontalDpi="300" verticalDpi="300" orientation="portrait" paperSize="9" scale="75" r:id="rId1"/>
  <headerFooter alignWithMargins="0">
    <oddHeader>&amp;L&amp;P</oddHeader>
  </headerFooter>
</worksheet>
</file>

<file path=xl/worksheets/sheet2.xml><?xml version="1.0" encoding="utf-8"?>
<worksheet xmlns="http://schemas.openxmlformats.org/spreadsheetml/2006/main" xmlns:r="http://schemas.openxmlformats.org/officeDocument/2006/relationships">
  <dimension ref="A1:N276"/>
  <sheetViews>
    <sheetView zoomScale="75" zoomScaleNormal="75" zoomScaleSheetLayoutView="85" workbookViewId="0" topLeftCell="B4">
      <pane xSplit="5" ySplit="10" topLeftCell="G61" activePane="bottomRight" state="frozen"/>
      <selection pane="topLeft" activeCell="B4" sqref="B4"/>
      <selection pane="topRight" activeCell="G4" sqref="G4"/>
      <selection pane="bottomLeft" activeCell="B11" sqref="B11"/>
      <selection pane="bottomRight" activeCell="J82" sqref="J82"/>
    </sheetView>
  </sheetViews>
  <sheetFormatPr defaultColWidth="9.00390625" defaultRowHeight="12.75"/>
  <cols>
    <col min="1" max="1" width="0.12890625" style="0" customWidth="1"/>
    <col min="5" max="5" width="20.00390625" style="0" customWidth="1"/>
    <col min="6" max="6" width="27.625" style="0" customWidth="1"/>
    <col min="7" max="7" width="18.625" style="0" customWidth="1"/>
    <col min="8" max="8" width="17.375" style="0" customWidth="1"/>
    <col min="9" max="9" width="13.875" style="0" hidden="1" customWidth="1"/>
    <col min="10" max="10" width="22.625" style="0" customWidth="1"/>
  </cols>
  <sheetData>
    <row r="1" spans="1:14" ht="18.75" customHeight="1" hidden="1">
      <c r="A1" s="4"/>
      <c r="B1" s="5"/>
      <c r="C1" s="5"/>
      <c r="D1" s="5"/>
      <c r="E1" s="5"/>
      <c r="F1" s="5"/>
      <c r="G1" s="5"/>
      <c r="H1" s="5"/>
      <c r="I1" s="5"/>
      <c r="J1" s="28" t="s">
        <v>31</v>
      </c>
      <c r="K1" s="2"/>
      <c r="L1" s="2"/>
      <c r="M1" s="2"/>
      <c r="N1" s="2"/>
    </row>
    <row r="2" spans="1:10" ht="18.75" hidden="1">
      <c r="A2" s="4"/>
      <c r="B2" s="6"/>
      <c r="C2" s="6"/>
      <c r="D2" s="6"/>
      <c r="E2" s="6"/>
      <c r="F2" s="6"/>
      <c r="G2" s="6"/>
      <c r="H2" s="110" t="s">
        <v>72</v>
      </c>
      <c r="I2" s="110"/>
      <c r="J2" s="111"/>
    </row>
    <row r="3" spans="1:14" ht="18.75" customHeight="1" hidden="1">
      <c r="A3" s="4"/>
      <c r="B3" s="6"/>
      <c r="C3" s="6"/>
      <c r="D3" s="6"/>
      <c r="E3" s="6"/>
      <c r="F3" s="6"/>
      <c r="G3" s="6"/>
      <c r="H3" s="6"/>
      <c r="I3" s="6"/>
      <c r="J3" s="27" t="s">
        <v>70</v>
      </c>
      <c r="K3" s="2"/>
      <c r="L3" s="2"/>
      <c r="M3" s="2"/>
      <c r="N3" s="2"/>
    </row>
    <row r="4" spans="1:14" ht="37.5">
      <c r="A4" s="4"/>
      <c r="B4" s="6"/>
      <c r="C4" s="6"/>
      <c r="D4" s="6"/>
      <c r="E4" s="6"/>
      <c r="F4" s="6"/>
      <c r="G4" s="6"/>
      <c r="H4" s="6"/>
      <c r="I4" s="6"/>
      <c r="J4" s="27" t="s">
        <v>208</v>
      </c>
      <c r="K4" s="2"/>
      <c r="L4" s="2"/>
      <c r="M4" s="2"/>
      <c r="N4" s="2"/>
    </row>
    <row r="5" spans="1:14" ht="18.75">
      <c r="A5" s="4"/>
      <c r="B5" s="6"/>
      <c r="C5" s="6"/>
      <c r="D5" s="6"/>
      <c r="E5" s="6"/>
      <c r="F5" s="6"/>
      <c r="G5" s="6"/>
      <c r="H5" s="6"/>
      <c r="I5" s="6"/>
      <c r="J5" s="27"/>
      <c r="K5" s="2"/>
      <c r="L5" s="2"/>
      <c r="M5" s="2"/>
      <c r="N5" s="2"/>
    </row>
    <row r="6" spans="1:10" ht="40.5" customHeight="1">
      <c r="A6" s="100" t="s">
        <v>209</v>
      </c>
      <c r="B6" s="163"/>
      <c r="C6" s="163"/>
      <c r="D6" s="163"/>
      <c r="E6" s="163"/>
      <c r="F6" s="163"/>
      <c r="G6" s="163"/>
      <c r="H6" s="164"/>
      <c r="I6" s="164"/>
      <c r="J6" s="164"/>
    </row>
    <row r="7" spans="1:10" ht="18.75">
      <c r="A7" s="134"/>
      <c r="B7" s="135"/>
      <c r="C7" s="135"/>
      <c r="D7" s="135"/>
      <c r="E7" s="135"/>
      <c r="F7" s="135"/>
      <c r="G7" s="135"/>
      <c r="H7" s="135"/>
      <c r="I7" s="135"/>
      <c r="J7" s="135"/>
    </row>
    <row r="8" spans="1:10" ht="19.5" thickBot="1">
      <c r="A8" s="26"/>
      <c r="B8" s="25" t="s">
        <v>171</v>
      </c>
      <c r="C8" s="24"/>
      <c r="D8" s="24"/>
      <c r="E8" s="24"/>
      <c r="F8" s="24"/>
      <c r="G8" s="24"/>
      <c r="H8" s="24"/>
      <c r="I8" s="24"/>
      <c r="J8" s="24"/>
    </row>
    <row r="9" spans="1:10" ht="12.75" customHeight="1" thickTop="1">
      <c r="A9" s="136" t="s">
        <v>32</v>
      </c>
      <c r="B9" s="172" t="s">
        <v>173</v>
      </c>
      <c r="C9" s="173"/>
      <c r="D9" s="173"/>
      <c r="E9" s="174"/>
      <c r="F9" s="155" t="s">
        <v>174</v>
      </c>
      <c r="G9" s="165" t="s">
        <v>187</v>
      </c>
      <c r="H9" s="166"/>
      <c r="I9" s="166"/>
      <c r="J9" s="167"/>
    </row>
    <row r="10" spans="1:10" ht="42.75" customHeight="1" thickBot="1">
      <c r="A10" s="137"/>
      <c r="B10" s="175"/>
      <c r="C10" s="176"/>
      <c r="D10" s="177"/>
      <c r="E10" s="178"/>
      <c r="F10" s="154"/>
      <c r="G10" s="168"/>
      <c r="H10" s="169"/>
      <c r="I10" s="169"/>
      <c r="J10" s="170"/>
    </row>
    <row r="11" spans="1:10" ht="30" customHeight="1" thickBot="1" thickTop="1">
      <c r="A11" s="29"/>
      <c r="B11" s="179"/>
      <c r="C11" s="169"/>
      <c r="D11" s="169"/>
      <c r="E11" s="170"/>
      <c r="F11" s="171"/>
      <c r="G11" s="50">
        <v>2009</v>
      </c>
      <c r="H11" s="51">
        <v>2010</v>
      </c>
      <c r="I11" s="52"/>
      <c r="J11" s="53">
        <v>2011</v>
      </c>
    </row>
    <row r="12" spans="1:10" ht="20.25" thickBot="1" thickTop="1">
      <c r="A12" s="8">
        <v>1</v>
      </c>
      <c r="B12" s="126">
        <v>1</v>
      </c>
      <c r="C12" s="127"/>
      <c r="D12" s="126"/>
      <c r="E12" s="126"/>
      <c r="F12" s="31">
        <v>2</v>
      </c>
      <c r="G12" s="32">
        <v>3</v>
      </c>
      <c r="H12" s="32">
        <v>4</v>
      </c>
      <c r="I12" s="32">
        <v>5</v>
      </c>
      <c r="J12" s="31">
        <v>5</v>
      </c>
    </row>
    <row r="13" spans="1:10" ht="20.25" thickBot="1" thickTop="1">
      <c r="A13" s="7"/>
      <c r="B13" s="132" t="s">
        <v>175</v>
      </c>
      <c r="C13" s="133"/>
      <c r="D13" s="133"/>
      <c r="E13" s="133"/>
      <c r="F13" s="33" t="s">
        <v>176</v>
      </c>
      <c r="G13" s="34">
        <f>SUM(G14+G21+G26+G35+G47+G49+G55+G58+G60+G61+G75)</f>
        <v>882174</v>
      </c>
      <c r="H13" s="34">
        <f>SUM(H14+H21+H26+H35+H47+H49+H55+H58+H60+H61+H75)</f>
        <v>971347</v>
      </c>
      <c r="I13" s="34" t="e">
        <f>SUM(I14+I21+I26+I35+I47+I49+I55+I58+I60+I61+I75)</f>
        <v>#REF!</v>
      </c>
      <c r="J13" s="34">
        <f>SUM(J14+J21+J26+J35+J47+J49+J55+J58+J60+J61+J75)</f>
        <v>1047245</v>
      </c>
    </row>
    <row r="14" spans="1:10" ht="21" customHeight="1" thickTop="1">
      <c r="A14" s="9" t="s">
        <v>13</v>
      </c>
      <c r="B14" s="128" t="s">
        <v>14</v>
      </c>
      <c r="C14" s="129"/>
      <c r="D14" s="129"/>
      <c r="E14" s="129"/>
      <c r="F14" s="35" t="s">
        <v>13</v>
      </c>
      <c r="G14" s="36">
        <f>SUM(G15)</f>
        <v>687890</v>
      </c>
      <c r="H14" s="36">
        <f>SUM(H15)</f>
        <v>768134</v>
      </c>
      <c r="I14" s="36">
        <f>SUM(I15)</f>
        <v>169780</v>
      </c>
      <c r="J14" s="36">
        <f>SUM(J15)</f>
        <v>839828</v>
      </c>
    </row>
    <row r="15" spans="1:10" ht="20.25" customHeight="1">
      <c r="A15" s="10" t="s">
        <v>33</v>
      </c>
      <c r="B15" s="113" t="s">
        <v>34</v>
      </c>
      <c r="C15" s="113"/>
      <c r="D15" s="113"/>
      <c r="E15" s="113"/>
      <c r="F15" s="37" t="s">
        <v>33</v>
      </c>
      <c r="G15" s="38">
        <v>687890</v>
      </c>
      <c r="H15" s="38">
        <v>768134</v>
      </c>
      <c r="I15" s="38">
        <f>SUM(I16:I20)</f>
        <v>169780</v>
      </c>
      <c r="J15" s="38">
        <v>839828</v>
      </c>
    </row>
    <row r="16" spans="1:10" ht="54" customHeight="1" hidden="1">
      <c r="A16" s="11" t="s">
        <v>35</v>
      </c>
      <c r="B16" s="114" t="s">
        <v>36</v>
      </c>
      <c r="C16" s="114"/>
      <c r="D16" s="114"/>
      <c r="E16" s="114"/>
      <c r="F16" s="39" t="s">
        <v>35</v>
      </c>
      <c r="G16" s="40">
        <v>400</v>
      </c>
      <c r="H16" s="40">
        <v>400</v>
      </c>
      <c r="I16" s="40">
        <v>250</v>
      </c>
      <c r="J16" s="40">
        <v>560</v>
      </c>
    </row>
    <row r="17" spans="1:10" ht="127.5" customHeight="1" hidden="1">
      <c r="A17" s="11" t="s">
        <v>37</v>
      </c>
      <c r="B17" s="114" t="s">
        <v>184</v>
      </c>
      <c r="C17" s="114"/>
      <c r="D17" s="114"/>
      <c r="E17" s="114"/>
      <c r="F17" s="39" t="s">
        <v>37</v>
      </c>
      <c r="G17" s="40">
        <v>210192</v>
      </c>
      <c r="H17" s="40">
        <f>210192+9000+7606</f>
        <v>226798</v>
      </c>
      <c r="I17" s="40">
        <v>168134</v>
      </c>
      <c r="J17" s="40">
        <v>175482</v>
      </c>
    </row>
    <row r="18" spans="1:10" ht="125.25" customHeight="1" hidden="1">
      <c r="A18" s="11" t="s">
        <v>38</v>
      </c>
      <c r="B18" s="114" t="s">
        <v>185</v>
      </c>
      <c r="C18" s="114"/>
      <c r="D18" s="114"/>
      <c r="E18" s="114"/>
      <c r="F18" s="39" t="s">
        <v>38</v>
      </c>
      <c r="G18" s="40">
        <v>1900</v>
      </c>
      <c r="H18" s="40">
        <v>1900</v>
      </c>
      <c r="I18" s="40">
        <v>1266</v>
      </c>
      <c r="J18" s="40">
        <v>655</v>
      </c>
    </row>
    <row r="19" spans="1:10" ht="50.25" customHeight="1" hidden="1">
      <c r="A19" s="11" t="s">
        <v>39</v>
      </c>
      <c r="B19" s="114" t="s">
        <v>75</v>
      </c>
      <c r="C19" s="114"/>
      <c r="D19" s="114"/>
      <c r="E19" s="114"/>
      <c r="F19" s="39" t="s">
        <v>39</v>
      </c>
      <c r="G19" s="40">
        <v>200</v>
      </c>
      <c r="H19" s="40">
        <v>200</v>
      </c>
      <c r="I19" s="40">
        <v>100</v>
      </c>
      <c r="J19" s="40">
        <v>844</v>
      </c>
    </row>
    <row r="20" spans="1:10" ht="233.25" customHeight="1" hidden="1">
      <c r="A20" s="11" t="s">
        <v>40</v>
      </c>
      <c r="B20" s="114" t="s">
        <v>186</v>
      </c>
      <c r="C20" s="114"/>
      <c r="D20" s="114"/>
      <c r="E20" s="114"/>
      <c r="F20" s="39" t="s">
        <v>40</v>
      </c>
      <c r="G20" s="40">
        <v>50</v>
      </c>
      <c r="H20" s="40">
        <v>50</v>
      </c>
      <c r="I20" s="40">
        <v>30</v>
      </c>
      <c r="J20" s="40">
        <v>35</v>
      </c>
    </row>
    <row r="21" spans="1:10" ht="21" customHeight="1">
      <c r="A21" s="12" t="s">
        <v>41</v>
      </c>
      <c r="B21" s="113" t="s">
        <v>42</v>
      </c>
      <c r="C21" s="113"/>
      <c r="D21" s="113"/>
      <c r="E21" s="113"/>
      <c r="F21" s="37" t="s">
        <v>41</v>
      </c>
      <c r="G21" s="38">
        <f>G22+G25</f>
        <v>75954</v>
      </c>
      <c r="H21" s="38">
        <f>H22+H25</f>
        <v>81545</v>
      </c>
      <c r="I21" s="38">
        <f>I22+I25</f>
        <v>33735</v>
      </c>
      <c r="J21" s="38">
        <f>J22+J25</f>
        <v>85117</v>
      </c>
    </row>
    <row r="22" spans="1:10" ht="52.5" customHeight="1">
      <c r="A22" s="13" t="s">
        <v>144</v>
      </c>
      <c r="B22" s="121" t="s">
        <v>43</v>
      </c>
      <c r="C22" s="121"/>
      <c r="D22" s="121"/>
      <c r="E22" s="121"/>
      <c r="F22" s="41" t="s">
        <v>144</v>
      </c>
      <c r="G22" s="42">
        <v>32954</v>
      </c>
      <c r="H22" s="42">
        <v>35524</v>
      </c>
      <c r="I22" s="42">
        <f>I23+I24</f>
        <v>10578</v>
      </c>
      <c r="J22" s="42">
        <v>38117</v>
      </c>
    </row>
    <row r="23" spans="1:10" ht="51.75" customHeight="1" hidden="1">
      <c r="A23" s="11" t="s">
        <v>44</v>
      </c>
      <c r="B23" s="114" t="s">
        <v>45</v>
      </c>
      <c r="C23" s="114"/>
      <c r="D23" s="114"/>
      <c r="E23" s="114"/>
      <c r="F23" s="39" t="s">
        <v>44</v>
      </c>
      <c r="G23" s="43">
        <v>10771</v>
      </c>
      <c r="H23" s="43">
        <f>10771+1000</f>
        <v>11771</v>
      </c>
      <c r="I23" s="43">
        <v>9245</v>
      </c>
      <c r="J23" s="43">
        <v>9944</v>
      </c>
    </row>
    <row r="24" spans="1:10" ht="64.5" customHeight="1" hidden="1">
      <c r="A24" s="11" t="s">
        <v>46</v>
      </c>
      <c r="B24" s="114" t="s">
        <v>47</v>
      </c>
      <c r="C24" s="114"/>
      <c r="D24" s="114"/>
      <c r="E24" s="114"/>
      <c r="F24" s="39" t="s">
        <v>46</v>
      </c>
      <c r="G24" s="40">
        <v>2000</v>
      </c>
      <c r="H24" s="40">
        <v>2000</v>
      </c>
      <c r="I24" s="40">
        <v>1333</v>
      </c>
      <c r="J24" s="40">
        <v>1522</v>
      </c>
    </row>
    <row r="25" spans="1:11" ht="43.5" customHeight="1">
      <c r="A25" s="13" t="s">
        <v>77</v>
      </c>
      <c r="B25" s="121" t="s">
        <v>48</v>
      </c>
      <c r="C25" s="121"/>
      <c r="D25" s="121"/>
      <c r="E25" s="121"/>
      <c r="F25" s="41" t="s">
        <v>77</v>
      </c>
      <c r="G25" s="42">
        <v>43000</v>
      </c>
      <c r="H25" s="42">
        <v>46021</v>
      </c>
      <c r="I25" s="42">
        <v>23157</v>
      </c>
      <c r="J25" s="42">
        <v>47000</v>
      </c>
      <c r="K25" s="30"/>
    </row>
    <row r="26" spans="1:10" ht="23.25" customHeight="1">
      <c r="A26" s="12" t="s">
        <v>49</v>
      </c>
      <c r="B26" s="116" t="s">
        <v>50</v>
      </c>
      <c r="C26" s="116"/>
      <c r="D26" s="116"/>
      <c r="E26" s="116"/>
      <c r="F26" s="37" t="s">
        <v>49</v>
      </c>
      <c r="G26" s="38">
        <f>G27+G28+G31</f>
        <v>79189</v>
      </c>
      <c r="H26" s="38">
        <f>H27+H28+H31</f>
        <v>81428</v>
      </c>
      <c r="I26" s="38">
        <f>I27+I28+I31</f>
        <v>36966</v>
      </c>
      <c r="J26" s="38">
        <f>J27+J28+J31</f>
        <v>81700</v>
      </c>
    </row>
    <row r="27" spans="1:10" ht="38.25" customHeight="1">
      <c r="A27" s="13" t="s">
        <v>78</v>
      </c>
      <c r="B27" s="121" t="s">
        <v>177</v>
      </c>
      <c r="C27" s="121"/>
      <c r="D27" s="121"/>
      <c r="E27" s="121"/>
      <c r="F27" s="41" t="s">
        <v>178</v>
      </c>
      <c r="G27" s="42">
        <v>5000</v>
      </c>
      <c r="H27" s="42">
        <v>5500</v>
      </c>
      <c r="I27" s="42">
        <v>1100</v>
      </c>
      <c r="J27" s="42">
        <v>5500</v>
      </c>
    </row>
    <row r="28" spans="1:10" ht="30.75" customHeight="1">
      <c r="A28" s="10" t="s">
        <v>79</v>
      </c>
      <c r="B28" s="116" t="s">
        <v>80</v>
      </c>
      <c r="C28" s="116"/>
      <c r="D28" s="116"/>
      <c r="E28" s="116"/>
      <c r="F28" s="37" t="s">
        <v>79</v>
      </c>
      <c r="G28" s="38">
        <v>61891</v>
      </c>
      <c r="H28" s="38">
        <v>62806</v>
      </c>
      <c r="I28" s="38">
        <f>I29+I30</f>
        <v>32666</v>
      </c>
      <c r="J28" s="38">
        <v>63000</v>
      </c>
    </row>
    <row r="29" spans="1:10" ht="30.75" customHeight="1" hidden="1">
      <c r="A29" s="13" t="s">
        <v>145</v>
      </c>
      <c r="B29" s="121" t="s">
        <v>81</v>
      </c>
      <c r="C29" s="121"/>
      <c r="D29" s="121"/>
      <c r="E29" s="121"/>
      <c r="F29" s="41" t="s">
        <v>145</v>
      </c>
      <c r="G29" s="42">
        <v>34300</v>
      </c>
      <c r="H29" s="42">
        <v>34300</v>
      </c>
      <c r="I29" s="42">
        <v>22867</v>
      </c>
      <c r="J29" s="42">
        <v>24633</v>
      </c>
    </row>
    <row r="30" spans="1:10" ht="30.75" customHeight="1" hidden="1">
      <c r="A30" s="13" t="s">
        <v>146</v>
      </c>
      <c r="B30" s="121" t="s">
        <v>82</v>
      </c>
      <c r="C30" s="121"/>
      <c r="D30" s="121"/>
      <c r="E30" s="121"/>
      <c r="F30" s="41" t="s">
        <v>146</v>
      </c>
      <c r="G30" s="42">
        <v>14699</v>
      </c>
      <c r="H30" s="42">
        <v>14699</v>
      </c>
      <c r="I30" s="42">
        <v>9799</v>
      </c>
      <c r="J30" s="42">
        <v>11105</v>
      </c>
    </row>
    <row r="31" spans="1:10" ht="22.5" customHeight="1">
      <c r="A31" s="13" t="s">
        <v>83</v>
      </c>
      <c r="B31" s="121" t="s">
        <v>51</v>
      </c>
      <c r="C31" s="121"/>
      <c r="D31" s="121"/>
      <c r="E31" s="121"/>
      <c r="F31" s="41" t="s">
        <v>83</v>
      </c>
      <c r="G31" s="42">
        <v>12298</v>
      </c>
      <c r="H31" s="42">
        <v>13122</v>
      </c>
      <c r="I31" s="42">
        <f>I32+I33+I34</f>
        <v>3200</v>
      </c>
      <c r="J31" s="42">
        <v>13200</v>
      </c>
    </row>
    <row r="32" spans="1:10" ht="73.5" customHeight="1" hidden="1">
      <c r="A32" s="13" t="s">
        <v>147</v>
      </c>
      <c r="B32" s="121" t="s">
        <v>84</v>
      </c>
      <c r="C32" s="121"/>
      <c r="D32" s="121"/>
      <c r="E32" s="121"/>
      <c r="F32" s="41" t="s">
        <v>147</v>
      </c>
      <c r="G32" s="42">
        <v>6480</v>
      </c>
      <c r="H32" s="42">
        <v>270</v>
      </c>
      <c r="I32" s="42">
        <v>135</v>
      </c>
      <c r="J32" s="42">
        <v>136</v>
      </c>
    </row>
    <row r="33" spans="1:10" ht="75" customHeight="1" hidden="1">
      <c r="A33" s="13" t="s">
        <v>148</v>
      </c>
      <c r="B33" s="121" t="s">
        <v>86</v>
      </c>
      <c r="C33" s="121"/>
      <c r="D33" s="121"/>
      <c r="E33" s="121"/>
      <c r="F33" s="41" t="s">
        <v>148</v>
      </c>
      <c r="G33" s="42">
        <v>0</v>
      </c>
      <c r="H33" s="42">
        <v>0</v>
      </c>
      <c r="I33" s="42">
        <v>0</v>
      </c>
      <c r="J33" s="42">
        <v>0</v>
      </c>
    </row>
    <row r="34" spans="1:10" ht="76.5" customHeight="1" hidden="1">
      <c r="A34" s="13" t="s">
        <v>149</v>
      </c>
      <c r="B34" s="121" t="s">
        <v>85</v>
      </c>
      <c r="C34" s="121"/>
      <c r="D34" s="121"/>
      <c r="E34" s="121"/>
      <c r="F34" s="41" t="s">
        <v>149</v>
      </c>
      <c r="G34" s="42">
        <v>0</v>
      </c>
      <c r="H34" s="42">
        <v>6130</v>
      </c>
      <c r="I34" s="42">
        <v>3065</v>
      </c>
      <c r="J34" s="42">
        <v>2159</v>
      </c>
    </row>
    <row r="35" spans="1:10" ht="27.75" customHeight="1">
      <c r="A35" s="12" t="s">
        <v>52</v>
      </c>
      <c r="B35" s="113" t="s">
        <v>150</v>
      </c>
      <c r="C35" s="113"/>
      <c r="D35" s="113"/>
      <c r="E35" s="113"/>
      <c r="F35" s="37" t="s">
        <v>52</v>
      </c>
      <c r="G35" s="38">
        <v>6129</v>
      </c>
      <c r="H35" s="38">
        <v>6540</v>
      </c>
      <c r="I35" s="38">
        <f>SUM(I36:I38)</f>
        <v>3000</v>
      </c>
      <c r="J35" s="38">
        <v>6600</v>
      </c>
    </row>
    <row r="36" spans="1:10" ht="90.75" customHeight="1" hidden="1">
      <c r="A36" s="13" t="s">
        <v>53</v>
      </c>
      <c r="B36" s="121" t="s">
        <v>54</v>
      </c>
      <c r="C36" s="121"/>
      <c r="D36" s="121"/>
      <c r="E36" s="121"/>
      <c r="F36" s="41" t="s">
        <v>53</v>
      </c>
      <c r="G36" s="42">
        <v>1000</v>
      </c>
      <c r="H36" s="42">
        <v>1000</v>
      </c>
      <c r="I36" s="42">
        <v>666</v>
      </c>
      <c r="J36" s="42">
        <v>1046</v>
      </c>
    </row>
    <row r="37" spans="1:10" ht="106.5" customHeight="1" hidden="1">
      <c r="A37" s="13" t="s">
        <v>55</v>
      </c>
      <c r="B37" s="116" t="s">
        <v>56</v>
      </c>
      <c r="C37" s="116"/>
      <c r="D37" s="116"/>
      <c r="E37" s="116"/>
      <c r="F37" s="41" t="s">
        <v>55</v>
      </c>
      <c r="G37" s="38">
        <v>3500</v>
      </c>
      <c r="H37" s="38">
        <v>3500</v>
      </c>
      <c r="I37" s="38">
        <v>2334</v>
      </c>
      <c r="J37" s="38">
        <v>2268</v>
      </c>
    </row>
    <row r="38" spans="1:10" ht="38.25" customHeight="1" hidden="1">
      <c r="A38" s="13" t="s">
        <v>152</v>
      </c>
      <c r="B38" s="116" t="s">
        <v>153</v>
      </c>
      <c r="C38" s="116"/>
      <c r="D38" s="116"/>
      <c r="E38" s="116"/>
      <c r="F38" s="41" t="s">
        <v>152</v>
      </c>
      <c r="G38" s="38">
        <v>0</v>
      </c>
      <c r="H38" s="38">
        <v>0</v>
      </c>
      <c r="I38" s="38">
        <v>0</v>
      </c>
      <c r="J38" s="38">
        <v>11</v>
      </c>
    </row>
    <row r="39" spans="1:10" ht="45" customHeight="1" hidden="1">
      <c r="A39" s="13" t="s">
        <v>151</v>
      </c>
      <c r="B39" s="121" t="s">
        <v>87</v>
      </c>
      <c r="C39" s="121"/>
      <c r="D39" s="121"/>
      <c r="E39" s="121"/>
      <c r="F39" s="41" t="s">
        <v>151</v>
      </c>
      <c r="G39" s="38">
        <v>0</v>
      </c>
      <c r="H39" s="38">
        <v>0</v>
      </c>
      <c r="I39" s="38">
        <v>0</v>
      </c>
      <c r="J39" s="38">
        <v>0</v>
      </c>
    </row>
    <row r="40" spans="1:10" ht="46.5" customHeight="1" hidden="1">
      <c r="A40" s="13" t="s">
        <v>58</v>
      </c>
      <c r="B40" s="121" t="s">
        <v>59</v>
      </c>
      <c r="C40" s="121"/>
      <c r="D40" s="121"/>
      <c r="E40" s="121"/>
      <c r="F40" s="41" t="s">
        <v>58</v>
      </c>
      <c r="G40" s="42">
        <f>G41+G42+G43</f>
        <v>0</v>
      </c>
      <c r="H40" s="42">
        <f>H41+H42+H43</f>
        <v>0</v>
      </c>
      <c r="I40" s="42">
        <f>I41+I42+I43</f>
        <v>0</v>
      </c>
      <c r="J40" s="42">
        <f>J41+J42+J43</f>
        <v>57</v>
      </c>
    </row>
    <row r="41" spans="1:10" ht="30" customHeight="1" hidden="1">
      <c r="A41" s="13" t="s">
        <v>60</v>
      </c>
      <c r="B41" s="121" t="s">
        <v>61</v>
      </c>
      <c r="C41" s="121"/>
      <c r="D41" s="121"/>
      <c r="E41" s="121"/>
      <c r="F41" s="41" t="s">
        <v>60</v>
      </c>
      <c r="G41" s="42">
        <v>0</v>
      </c>
      <c r="H41" s="42">
        <v>0</v>
      </c>
      <c r="I41" s="42">
        <v>0</v>
      </c>
      <c r="J41" s="42">
        <v>3</v>
      </c>
    </row>
    <row r="42" spans="1:10" ht="81" customHeight="1" hidden="1">
      <c r="A42" s="13" t="s">
        <v>62</v>
      </c>
      <c r="B42" s="121" t="s">
        <v>63</v>
      </c>
      <c r="C42" s="121"/>
      <c r="D42" s="121"/>
      <c r="E42" s="121"/>
      <c r="F42" s="41" t="s">
        <v>62</v>
      </c>
      <c r="G42" s="42">
        <v>0</v>
      </c>
      <c r="H42" s="42">
        <v>0</v>
      </c>
      <c r="I42" s="42">
        <v>0</v>
      </c>
      <c r="J42" s="42">
        <v>11</v>
      </c>
    </row>
    <row r="43" spans="1:10" ht="51.75" customHeight="1" hidden="1" thickBot="1">
      <c r="A43" s="10" t="s">
        <v>64</v>
      </c>
      <c r="B43" s="113" t="s">
        <v>65</v>
      </c>
      <c r="C43" s="113"/>
      <c r="D43" s="113"/>
      <c r="E43" s="113"/>
      <c r="F43" s="37" t="s">
        <v>64</v>
      </c>
      <c r="G43" s="38">
        <v>0</v>
      </c>
      <c r="H43" s="38">
        <v>0</v>
      </c>
      <c r="I43" s="38">
        <v>0</v>
      </c>
      <c r="J43" s="38">
        <v>43</v>
      </c>
    </row>
    <row r="44" spans="1:10" ht="21.75" customHeight="1" hidden="1" thickBot="1" thickTop="1">
      <c r="A44" s="14"/>
      <c r="B44" s="148" t="s">
        <v>0</v>
      </c>
      <c r="C44" s="148"/>
      <c r="D44" s="148"/>
      <c r="E44" s="148"/>
      <c r="F44" s="45"/>
      <c r="G44" s="46" t="e">
        <f>SUM(G47+G49+G55+#REF!+G58+G60+G61+G75+#REF!)</f>
        <v>#REF!</v>
      </c>
      <c r="H44" s="46" t="e">
        <f>SUM(H47+H49+H55+#REF!+H58+H60+H61+H75+#REF!)</f>
        <v>#REF!</v>
      </c>
      <c r="I44" s="46" t="e">
        <f>SUM(I47+I49+I55+#REF!+I58+I60+I61+I75+#REF!)</f>
        <v>#REF!</v>
      </c>
      <c r="J44" s="46" t="e">
        <f>SUM(J47+J49+J55+#REF!+J58+J60+J61+J75+#REF!)</f>
        <v>#REF!</v>
      </c>
    </row>
    <row r="45" spans="1:10" ht="57.75" customHeight="1">
      <c r="A45" s="65"/>
      <c r="B45" s="106" t="s">
        <v>211</v>
      </c>
      <c r="C45" s="107"/>
      <c r="D45" s="107"/>
      <c r="E45" s="108"/>
      <c r="F45" s="49" t="s">
        <v>210</v>
      </c>
      <c r="G45" s="44">
        <f>SUM(G47+G49+G55)</f>
        <v>19325</v>
      </c>
      <c r="H45" s="44">
        <f>SUM(H47+H49+H55)</f>
        <v>19180</v>
      </c>
      <c r="I45" s="44">
        <f>SUM(I47+I49+I55)</f>
        <v>24158</v>
      </c>
      <c r="J45" s="44">
        <f>SUM(J47+J49+J55)</f>
        <v>19200</v>
      </c>
    </row>
    <row r="46" spans="1:10" ht="37.5" customHeight="1" hidden="1">
      <c r="A46" s="10" t="s">
        <v>88</v>
      </c>
      <c r="B46" s="113" t="s">
        <v>89</v>
      </c>
      <c r="C46" s="113"/>
      <c r="D46" s="113"/>
      <c r="E46" s="113"/>
      <c r="F46" s="37" t="s">
        <v>88</v>
      </c>
      <c r="G46" s="38">
        <v>40</v>
      </c>
      <c r="H46" s="38">
        <v>40</v>
      </c>
      <c r="I46" s="38">
        <v>0</v>
      </c>
      <c r="J46" s="38">
        <v>27</v>
      </c>
    </row>
    <row r="47" spans="1:10" ht="45" customHeight="1">
      <c r="A47" s="12" t="s">
        <v>1</v>
      </c>
      <c r="B47" s="116" t="s">
        <v>2</v>
      </c>
      <c r="C47" s="116"/>
      <c r="D47" s="116"/>
      <c r="E47" s="116"/>
      <c r="F47" s="37" t="s">
        <v>1</v>
      </c>
      <c r="G47" s="38">
        <v>75</v>
      </c>
      <c r="H47" s="38">
        <v>30</v>
      </c>
      <c r="I47" s="38">
        <f>I48</f>
        <v>700</v>
      </c>
      <c r="J47" s="38">
        <v>0</v>
      </c>
    </row>
    <row r="48" spans="1:10" ht="72.75" customHeight="1" hidden="1">
      <c r="A48" s="10" t="s">
        <v>90</v>
      </c>
      <c r="B48" s="116" t="s">
        <v>91</v>
      </c>
      <c r="C48" s="116"/>
      <c r="D48" s="116"/>
      <c r="E48" s="116"/>
      <c r="F48" s="37" t="s">
        <v>90</v>
      </c>
      <c r="G48" s="38">
        <v>900</v>
      </c>
      <c r="H48" s="38">
        <v>900</v>
      </c>
      <c r="I48" s="38">
        <v>700</v>
      </c>
      <c r="J48" s="38">
        <v>569</v>
      </c>
    </row>
    <row r="49" spans="1:10" ht="81.75" customHeight="1">
      <c r="A49" s="12" t="s">
        <v>3</v>
      </c>
      <c r="B49" s="116" t="s">
        <v>71</v>
      </c>
      <c r="C49" s="116"/>
      <c r="D49" s="116"/>
      <c r="E49" s="116"/>
      <c r="F49" s="37" t="s">
        <v>3</v>
      </c>
      <c r="G49" s="38">
        <v>19200</v>
      </c>
      <c r="H49" s="38">
        <v>19100</v>
      </c>
      <c r="I49" s="38">
        <f>I50+I53</f>
        <v>23350</v>
      </c>
      <c r="J49" s="38">
        <v>19100</v>
      </c>
    </row>
    <row r="50" spans="1:10" ht="107.25" customHeight="1" hidden="1">
      <c r="A50" s="10" t="s">
        <v>4</v>
      </c>
      <c r="B50" s="116" t="s">
        <v>5</v>
      </c>
      <c r="C50" s="116"/>
      <c r="D50" s="116"/>
      <c r="E50" s="116"/>
      <c r="F50" s="37" t="s">
        <v>4</v>
      </c>
      <c r="G50" s="38">
        <f>G51+G52</f>
        <v>18700</v>
      </c>
      <c r="H50" s="38">
        <f>H51+H52</f>
        <v>32700</v>
      </c>
      <c r="I50" s="38">
        <f>I51+I52</f>
        <v>23350</v>
      </c>
      <c r="J50" s="38">
        <f>J51+J52</f>
        <v>24684</v>
      </c>
    </row>
    <row r="51" spans="1:10" ht="114.75" customHeight="1" hidden="1">
      <c r="A51" s="16" t="s">
        <v>92</v>
      </c>
      <c r="B51" s="104" t="s">
        <v>93</v>
      </c>
      <c r="C51" s="104"/>
      <c r="D51" s="104"/>
      <c r="E51" s="104"/>
      <c r="F51" s="47" t="s">
        <v>92</v>
      </c>
      <c r="G51" s="43">
        <v>18640</v>
      </c>
      <c r="H51" s="43">
        <f>26990+5000</f>
        <v>31990</v>
      </c>
      <c r="I51" s="43">
        <v>22996</v>
      </c>
      <c r="J51" s="43">
        <v>23583</v>
      </c>
    </row>
    <row r="52" spans="1:10" ht="119.25" customHeight="1" hidden="1">
      <c r="A52" s="16" t="s">
        <v>94</v>
      </c>
      <c r="B52" s="104" t="s">
        <v>95</v>
      </c>
      <c r="C52" s="104"/>
      <c r="D52" s="104"/>
      <c r="E52" s="104"/>
      <c r="F52" s="47" t="s">
        <v>94</v>
      </c>
      <c r="G52" s="43">
        <v>60</v>
      </c>
      <c r="H52" s="43">
        <v>710</v>
      </c>
      <c r="I52" s="43">
        <v>354</v>
      </c>
      <c r="J52" s="43">
        <v>1101</v>
      </c>
    </row>
    <row r="53" spans="1:10" ht="78.75" customHeight="1" hidden="1">
      <c r="A53" s="10" t="s">
        <v>155</v>
      </c>
      <c r="B53" s="116" t="s">
        <v>154</v>
      </c>
      <c r="C53" s="116"/>
      <c r="D53" s="116"/>
      <c r="E53" s="116"/>
      <c r="F53" s="37" t="s">
        <v>155</v>
      </c>
      <c r="G53" s="38">
        <f>G54</f>
        <v>0</v>
      </c>
      <c r="H53" s="38">
        <f>H54</f>
        <v>0</v>
      </c>
      <c r="I53" s="38">
        <f>I54</f>
        <v>0</v>
      </c>
      <c r="J53" s="38">
        <f>J54</f>
        <v>-5</v>
      </c>
    </row>
    <row r="54" spans="1:10" ht="69.75" customHeight="1" hidden="1">
      <c r="A54" s="16" t="s">
        <v>156</v>
      </c>
      <c r="B54" s="104" t="s">
        <v>157</v>
      </c>
      <c r="C54" s="104"/>
      <c r="D54" s="104"/>
      <c r="E54" s="104"/>
      <c r="F54" s="47" t="s">
        <v>156</v>
      </c>
      <c r="G54" s="43">
        <v>0</v>
      </c>
      <c r="H54" s="43">
        <v>0</v>
      </c>
      <c r="I54" s="43">
        <v>0</v>
      </c>
      <c r="J54" s="43">
        <v>-5</v>
      </c>
    </row>
    <row r="55" spans="1:10" ht="46.5" customHeight="1">
      <c r="A55" s="12" t="s">
        <v>6</v>
      </c>
      <c r="B55" s="116" t="s">
        <v>7</v>
      </c>
      <c r="C55" s="116"/>
      <c r="D55" s="116"/>
      <c r="E55" s="116"/>
      <c r="F55" s="37" t="s">
        <v>6</v>
      </c>
      <c r="G55" s="38">
        <v>50</v>
      </c>
      <c r="H55" s="38">
        <v>50</v>
      </c>
      <c r="I55" s="38">
        <f>I56</f>
        <v>108</v>
      </c>
      <c r="J55" s="38">
        <v>100</v>
      </c>
    </row>
    <row r="56" spans="1:10" ht="93" customHeight="1" hidden="1">
      <c r="A56" s="10" t="s">
        <v>96</v>
      </c>
      <c r="B56" s="121" t="s">
        <v>97</v>
      </c>
      <c r="C56" s="121"/>
      <c r="D56" s="121"/>
      <c r="E56" s="121"/>
      <c r="F56" s="37" t="s">
        <v>96</v>
      </c>
      <c r="G56" s="38">
        <v>108</v>
      </c>
      <c r="H56" s="38">
        <v>108</v>
      </c>
      <c r="I56" s="38">
        <v>108</v>
      </c>
      <c r="J56" s="38">
        <v>108</v>
      </c>
    </row>
    <row r="57" spans="1:10" ht="38.25" customHeight="1" hidden="1">
      <c r="A57" s="13" t="s">
        <v>98</v>
      </c>
      <c r="B57" s="121" t="s">
        <v>99</v>
      </c>
      <c r="C57" s="121"/>
      <c r="D57" s="121"/>
      <c r="E57" s="121"/>
      <c r="F57" s="41" t="s">
        <v>98</v>
      </c>
      <c r="G57" s="42">
        <v>14000</v>
      </c>
      <c r="H57" s="42">
        <f>14000+2000+5000</f>
        <v>21000</v>
      </c>
      <c r="I57" s="42">
        <v>15882</v>
      </c>
      <c r="J57" s="42">
        <v>15882</v>
      </c>
    </row>
    <row r="58" spans="1:10" ht="45" customHeight="1">
      <c r="A58" s="17" t="s">
        <v>9</v>
      </c>
      <c r="B58" s="105" t="s">
        <v>10</v>
      </c>
      <c r="C58" s="105"/>
      <c r="D58" s="105"/>
      <c r="E58" s="105"/>
      <c r="F58" s="41" t="s">
        <v>9</v>
      </c>
      <c r="G58" s="42">
        <v>3786</v>
      </c>
      <c r="H58" s="42">
        <v>3976</v>
      </c>
      <c r="I58" s="42">
        <f>I59</f>
        <v>2664</v>
      </c>
      <c r="J58" s="42">
        <v>4000</v>
      </c>
    </row>
    <row r="59" spans="1:10" ht="33.75" customHeight="1" hidden="1">
      <c r="A59" s="13" t="s">
        <v>11</v>
      </c>
      <c r="B59" s="105" t="s">
        <v>12</v>
      </c>
      <c r="C59" s="105"/>
      <c r="D59" s="105"/>
      <c r="E59" s="105"/>
      <c r="F59" s="41" t="s">
        <v>11</v>
      </c>
      <c r="G59" s="42">
        <v>8086</v>
      </c>
      <c r="H59" s="42">
        <f>8086-5000</f>
        <v>3086</v>
      </c>
      <c r="I59" s="42">
        <v>2664</v>
      </c>
      <c r="J59" s="42">
        <v>2664</v>
      </c>
    </row>
    <row r="60" spans="1:10" ht="42.75" customHeight="1">
      <c r="A60" s="17" t="s">
        <v>15</v>
      </c>
      <c r="B60" s="105" t="s">
        <v>16</v>
      </c>
      <c r="C60" s="105"/>
      <c r="D60" s="105"/>
      <c r="E60" s="105"/>
      <c r="F60" s="41" t="s">
        <v>15</v>
      </c>
      <c r="G60" s="42">
        <v>300</v>
      </c>
      <c r="H60" s="42">
        <v>300</v>
      </c>
      <c r="I60" s="42" t="e">
        <f>SUM(#REF!)</f>
        <v>#REF!</v>
      </c>
      <c r="J60" s="42">
        <v>300</v>
      </c>
    </row>
    <row r="61" spans="1:10" ht="23.25" customHeight="1">
      <c r="A61" s="12" t="s">
        <v>17</v>
      </c>
      <c r="B61" s="116" t="s">
        <v>18</v>
      </c>
      <c r="C61" s="116"/>
      <c r="D61" s="116"/>
      <c r="E61" s="116"/>
      <c r="F61" s="37" t="s">
        <v>17</v>
      </c>
      <c r="G61" s="38">
        <v>8851</v>
      </c>
      <c r="H61" s="38">
        <v>9444</v>
      </c>
      <c r="I61" s="38">
        <f>I62+I63+I64+I65+I74+I66+I67+I70+I71+I72+I73</f>
        <v>4693</v>
      </c>
      <c r="J61" s="38">
        <v>10000</v>
      </c>
    </row>
    <row r="62" spans="1:10" ht="88.5" customHeight="1" hidden="1">
      <c r="A62" s="13" t="s">
        <v>19</v>
      </c>
      <c r="B62" s="121" t="s">
        <v>104</v>
      </c>
      <c r="C62" s="121"/>
      <c r="D62" s="121"/>
      <c r="E62" s="121"/>
      <c r="F62" s="41" t="s">
        <v>19</v>
      </c>
      <c r="G62" s="42">
        <v>100</v>
      </c>
      <c r="H62" s="42">
        <v>100</v>
      </c>
      <c r="I62" s="42">
        <v>75</v>
      </c>
      <c r="J62" s="42">
        <v>34</v>
      </c>
    </row>
    <row r="63" spans="1:10" ht="66.75" customHeight="1" hidden="1">
      <c r="A63" s="13" t="s">
        <v>20</v>
      </c>
      <c r="B63" s="121" t="s">
        <v>21</v>
      </c>
      <c r="C63" s="121"/>
      <c r="D63" s="121"/>
      <c r="E63" s="121"/>
      <c r="F63" s="41" t="s">
        <v>20</v>
      </c>
      <c r="G63" s="42">
        <v>10</v>
      </c>
      <c r="H63" s="42">
        <v>10</v>
      </c>
      <c r="I63" s="42">
        <v>7</v>
      </c>
      <c r="J63" s="42">
        <v>15</v>
      </c>
    </row>
    <row r="64" spans="1:10" ht="71.25" customHeight="1" hidden="1">
      <c r="A64" s="13" t="s">
        <v>22</v>
      </c>
      <c r="B64" s="121" t="s">
        <v>23</v>
      </c>
      <c r="C64" s="121"/>
      <c r="D64" s="121"/>
      <c r="E64" s="121"/>
      <c r="F64" s="41" t="s">
        <v>22</v>
      </c>
      <c r="G64" s="42">
        <v>200</v>
      </c>
      <c r="H64" s="42">
        <v>200</v>
      </c>
      <c r="I64" s="42">
        <v>150</v>
      </c>
      <c r="J64" s="42">
        <v>107</v>
      </c>
    </row>
    <row r="65" spans="1:10" ht="33" customHeight="1" hidden="1">
      <c r="A65" s="13" t="s">
        <v>105</v>
      </c>
      <c r="B65" s="121" t="s">
        <v>106</v>
      </c>
      <c r="C65" s="121"/>
      <c r="D65" s="121"/>
      <c r="E65" s="121"/>
      <c r="F65" s="41" t="s">
        <v>105</v>
      </c>
      <c r="G65" s="42">
        <v>500</v>
      </c>
      <c r="H65" s="42">
        <v>500</v>
      </c>
      <c r="I65" s="42">
        <v>250</v>
      </c>
      <c r="J65" s="42">
        <v>76</v>
      </c>
    </row>
    <row r="66" spans="1:10" ht="64.5" customHeight="1" hidden="1">
      <c r="A66" s="13" t="s">
        <v>107</v>
      </c>
      <c r="B66" s="121" t="s">
        <v>108</v>
      </c>
      <c r="C66" s="121"/>
      <c r="D66" s="121"/>
      <c r="E66" s="121"/>
      <c r="F66" s="41" t="s">
        <v>107</v>
      </c>
      <c r="G66" s="42">
        <v>5</v>
      </c>
      <c r="H66" s="42">
        <v>5</v>
      </c>
      <c r="I66" s="42">
        <v>0</v>
      </c>
      <c r="J66" s="42">
        <v>27</v>
      </c>
    </row>
    <row r="67" spans="1:10" ht="64.5" customHeight="1" hidden="1">
      <c r="A67" s="13" t="s">
        <v>115</v>
      </c>
      <c r="B67" s="121" t="s">
        <v>109</v>
      </c>
      <c r="C67" s="121"/>
      <c r="D67" s="121"/>
      <c r="E67" s="121"/>
      <c r="F67" s="41" t="s">
        <v>115</v>
      </c>
      <c r="G67" s="42">
        <v>0</v>
      </c>
      <c r="H67" s="42">
        <v>0</v>
      </c>
      <c r="I67" s="42">
        <v>0</v>
      </c>
      <c r="J67" s="42">
        <v>482</v>
      </c>
    </row>
    <row r="68" spans="1:10" ht="64.5" customHeight="1" hidden="1">
      <c r="A68" s="13" t="s">
        <v>165</v>
      </c>
      <c r="B68" s="121" t="s">
        <v>166</v>
      </c>
      <c r="C68" s="121"/>
      <c r="D68" s="121"/>
      <c r="E68" s="121"/>
      <c r="F68" s="41" t="s">
        <v>165</v>
      </c>
      <c r="G68" s="42">
        <v>0</v>
      </c>
      <c r="H68" s="42">
        <v>0</v>
      </c>
      <c r="I68" s="42">
        <v>0</v>
      </c>
      <c r="J68" s="42">
        <v>35</v>
      </c>
    </row>
    <row r="69" spans="1:10" ht="64.5" customHeight="1" hidden="1">
      <c r="A69" s="13" t="s">
        <v>158</v>
      </c>
      <c r="B69" s="121" t="s">
        <v>159</v>
      </c>
      <c r="C69" s="121"/>
      <c r="D69" s="121"/>
      <c r="E69" s="121"/>
      <c r="F69" s="41" t="s">
        <v>158</v>
      </c>
      <c r="G69" s="42">
        <v>0</v>
      </c>
      <c r="H69" s="42">
        <v>0</v>
      </c>
      <c r="I69" s="42">
        <v>0</v>
      </c>
      <c r="J69" s="42">
        <v>28</v>
      </c>
    </row>
    <row r="70" spans="1:10" ht="64.5" customHeight="1" hidden="1">
      <c r="A70" s="13" t="s">
        <v>116</v>
      </c>
      <c r="B70" s="121" t="s">
        <v>110</v>
      </c>
      <c r="C70" s="121"/>
      <c r="D70" s="121"/>
      <c r="E70" s="121"/>
      <c r="F70" s="41" t="s">
        <v>116</v>
      </c>
      <c r="G70" s="42">
        <v>0</v>
      </c>
      <c r="H70" s="42">
        <v>0</v>
      </c>
      <c r="I70" s="42">
        <v>0</v>
      </c>
      <c r="J70" s="42">
        <v>3</v>
      </c>
    </row>
    <row r="71" spans="1:10" ht="64.5" customHeight="1" hidden="1">
      <c r="A71" s="13" t="s">
        <v>117</v>
      </c>
      <c r="B71" s="121" t="s">
        <v>111</v>
      </c>
      <c r="C71" s="121"/>
      <c r="D71" s="121"/>
      <c r="E71" s="121"/>
      <c r="F71" s="41" t="s">
        <v>117</v>
      </c>
      <c r="G71" s="42">
        <v>0</v>
      </c>
      <c r="H71" s="42">
        <v>0</v>
      </c>
      <c r="I71" s="42">
        <v>0</v>
      </c>
      <c r="J71" s="42">
        <v>192</v>
      </c>
    </row>
    <row r="72" spans="1:10" ht="68.25" customHeight="1" hidden="1">
      <c r="A72" s="13" t="s">
        <v>118</v>
      </c>
      <c r="B72" s="121" t="s">
        <v>112</v>
      </c>
      <c r="C72" s="121"/>
      <c r="D72" s="121"/>
      <c r="E72" s="121"/>
      <c r="F72" s="41" t="s">
        <v>118</v>
      </c>
      <c r="G72" s="42">
        <v>0</v>
      </c>
      <c r="H72" s="42">
        <v>0</v>
      </c>
      <c r="I72" s="42">
        <v>0</v>
      </c>
      <c r="J72" s="42">
        <v>307</v>
      </c>
    </row>
    <row r="73" spans="1:10" ht="43.5" customHeight="1" hidden="1">
      <c r="A73" s="13" t="s">
        <v>119</v>
      </c>
      <c r="B73" s="121" t="s">
        <v>113</v>
      </c>
      <c r="C73" s="121"/>
      <c r="D73" s="121"/>
      <c r="E73" s="121"/>
      <c r="F73" s="41" t="s">
        <v>119</v>
      </c>
      <c r="G73" s="42">
        <v>0</v>
      </c>
      <c r="H73" s="42">
        <v>0</v>
      </c>
      <c r="I73" s="42">
        <v>0</v>
      </c>
      <c r="J73" s="42">
        <v>1286</v>
      </c>
    </row>
    <row r="74" spans="1:10" ht="51" customHeight="1" hidden="1">
      <c r="A74" s="13" t="s">
        <v>120</v>
      </c>
      <c r="B74" s="121" t="s">
        <v>114</v>
      </c>
      <c r="C74" s="121"/>
      <c r="D74" s="121"/>
      <c r="E74" s="121"/>
      <c r="F74" s="41" t="s">
        <v>120</v>
      </c>
      <c r="G74" s="42">
        <v>5879</v>
      </c>
      <c r="H74" s="42">
        <v>5879</v>
      </c>
      <c r="I74" s="42">
        <v>4211</v>
      </c>
      <c r="J74" s="42">
        <v>2607</v>
      </c>
    </row>
    <row r="75" spans="1:10" ht="24.75" customHeight="1" thickBot="1">
      <c r="A75" s="17" t="s">
        <v>69</v>
      </c>
      <c r="B75" s="121" t="s">
        <v>68</v>
      </c>
      <c r="C75" s="121"/>
      <c r="D75" s="121"/>
      <c r="E75" s="121"/>
      <c r="F75" s="41" t="s">
        <v>69</v>
      </c>
      <c r="G75" s="42">
        <v>750</v>
      </c>
      <c r="H75" s="42">
        <v>800</v>
      </c>
      <c r="I75" s="42">
        <f>SUM(I76:I77)</f>
        <v>600</v>
      </c>
      <c r="J75" s="42">
        <v>500</v>
      </c>
    </row>
    <row r="76" spans="1:10" ht="40.5" customHeight="1" hidden="1">
      <c r="A76" s="13" t="s">
        <v>121</v>
      </c>
      <c r="B76" s="121" t="s">
        <v>122</v>
      </c>
      <c r="C76" s="121"/>
      <c r="D76" s="121"/>
      <c r="E76" s="121"/>
      <c r="F76" s="41" t="s">
        <v>121</v>
      </c>
      <c r="G76" s="42">
        <v>0</v>
      </c>
      <c r="H76" s="42">
        <v>0</v>
      </c>
      <c r="I76" s="42">
        <v>0</v>
      </c>
      <c r="J76" s="42">
        <v>12</v>
      </c>
    </row>
    <row r="77" spans="1:10" ht="36" customHeight="1" hidden="1" thickBot="1">
      <c r="A77" s="18" t="s">
        <v>123</v>
      </c>
      <c r="B77" s="121" t="s">
        <v>124</v>
      </c>
      <c r="C77" s="121"/>
      <c r="D77" s="121"/>
      <c r="E77" s="121"/>
      <c r="F77" s="41" t="s">
        <v>123</v>
      </c>
      <c r="G77" s="42">
        <v>1000</v>
      </c>
      <c r="H77" s="42">
        <v>1000</v>
      </c>
      <c r="I77" s="42">
        <v>600</v>
      </c>
      <c r="J77" s="42">
        <v>686</v>
      </c>
    </row>
    <row r="78" spans="1:10" ht="20.25" hidden="1" thickBot="1" thickTop="1">
      <c r="A78" s="19"/>
      <c r="B78" s="120" t="s">
        <v>24</v>
      </c>
      <c r="C78" s="120"/>
      <c r="D78" s="120"/>
      <c r="E78" s="120"/>
      <c r="F78" s="41"/>
      <c r="G78" s="48">
        <f>SUM(G13)</f>
        <v>882174</v>
      </c>
      <c r="H78" s="48">
        <f>SUM(H13)</f>
        <v>971347</v>
      </c>
      <c r="I78" s="48" t="e">
        <f>SUM(I13+I44)</f>
        <v>#REF!</v>
      </c>
      <c r="J78" s="48">
        <f>SUM(J13)</f>
        <v>1047245</v>
      </c>
    </row>
    <row r="79" spans="1:10" ht="20.25" thickBot="1" thickTop="1">
      <c r="A79" s="14" t="s">
        <v>25</v>
      </c>
      <c r="B79" s="115" t="s">
        <v>26</v>
      </c>
      <c r="C79" s="115"/>
      <c r="D79" s="115"/>
      <c r="E79" s="115"/>
      <c r="F79" s="49" t="s">
        <v>25</v>
      </c>
      <c r="G79" s="54">
        <v>2083844.8</v>
      </c>
      <c r="H79" s="54">
        <v>2155944.3</v>
      </c>
      <c r="I79" s="54" t="e">
        <f>SUM(#REF!+#REF!)</f>
        <v>#REF!</v>
      </c>
      <c r="J79" s="54">
        <v>2256750.9</v>
      </c>
    </row>
    <row r="80" spans="1:10" ht="68.25" customHeight="1" hidden="1">
      <c r="A80" s="10" t="s">
        <v>142</v>
      </c>
      <c r="B80" s="116" t="s">
        <v>133</v>
      </c>
      <c r="C80" s="116"/>
      <c r="D80" s="116"/>
      <c r="E80" s="116"/>
      <c r="F80" s="37" t="s">
        <v>142</v>
      </c>
      <c r="G80" s="38">
        <v>0</v>
      </c>
      <c r="H80" s="38">
        <v>0</v>
      </c>
      <c r="I80" s="38">
        <v>0</v>
      </c>
      <c r="J80" s="38">
        <v>0</v>
      </c>
    </row>
    <row r="81" spans="1:10" ht="36.75" customHeight="1" hidden="1">
      <c r="A81" s="10" t="s">
        <v>143</v>
      </c>
      <c r="B81" s="116" t="s">
        <v>134</v>
      </c>
      <c r="C81" s="116"/>
      <c r="D81" s="116"/>
      <c r="E81" s="116"/>
      <c r="F81" s="37" t="s">
        <v>143</v>
      </c>
      <c r="G81" s="38">
        <v>198867</v>
      </c>
      <c r="H81" s="38">
        <v>346092</v>
      </c>
      <c r="I81" s="38">
        <v>262851</v>
      </c>
      <c r="J81" s="38">
        <v>236326</v>
      </c>
    </row>
    <row r="82" spans="1:10" ht="48.75" customHeight="1" thickBot="1" thickTop="1">
      <c r="A82" s="22"/>
      <c r="B82" s="117" t="s">
        <v>204</v>
      </c>
      <c r="C82" s="118"/>
      <c r="D82" s="118"/>
      <c r="E82" s="119"/>
      <c r="F82" s="49" t="s">
        <v>205</v>
      </c>
      <c r="G82" s="44">
        <v>55068</v>
      </c>
      <c r="H82" s="44">
        <v>58754</v>
      </c>
      <c r="I82" s="44"/>
      <c r="J82" s="44">
        <v>61690</v>
      </c>
    </row>
    <row r="83" spans="1:10" ht="30.75" customHeight="1" thickBot="1" thickTop="1">
      <c r="A83" s="23"/>
      <c r="B83" s="115" t="s">
        <v>30</v>
      </c>
      <c r="C83" s="115"/>
      <c r="D83" s="115"/>
      <c r="E83" s="115"/>
      <c r="F83" s="37"/>
      <c r="G83" s="54">
        <f>SUM(G13+G79+G82)</f>
        <v>3021086.8</v>
      </c>
      <c r="H83" s="54">
        <f>SUM(H13+H79+H82)</f>
        <v>3186045.3</v>
      </c>
      <c r="I83" s="54" t="e">
        <f>SUM(I13+I79+I82)</f>
        <v>#REF!</v>
      </c>
      <c r="J83" s="54">
        <f>SUM(J13+J79+J82)</f>
        <v>3365685.9</v>
      </c>
    </row>
    <row r="84" spans="2:6" ht="13.5" thickTop="1">
      <c r="B84" s="1"/>
      <c r="C84" s="1"/>
      <c r="D84" s="1"/>
      <c r="E84" s="1"/>
      <c r="F84" s="1"/>
    </row>
    <row r="85" spans="2:6" ht="12.75">
      <c r="B85" s="1"/>
      <c r="C85" s="1"/>
      <c r="D85" s="1"/>
      <c r="E85" s="1"/>
      <c r="F85" s="1"/>
    </row>
    <row r="86" spans="2:6" ht="12.75">
      <c r="B86" s="1"/>
      <c r="C86" s="1"/>
      <c r="D86" s="1"/>
      <c r="E86" s="1"/>
      <c r="F86" s="1"/>
    </row>
    <row r="87" spans="2:6" ht="12.75">
      <c r="B87" s="1"/>
      <c r="C87" s="1"/>
      <c r="D87" s="1"/>
      <c r="E87" s="1"/>
      <c r="F87" s="1"/>
    </row>
    <row r="88" spans="2:6" ht="12.75">
      <c r="B88" s="1"/>
      <c r="C88" s="1"/>
      <c r="D88" s="1"/>
      <c r="E88" s="1"/>
      <c r="F88" s="1"/>
    </row>
    <row r="89" spans="2:6" ht="12.75">
      <c r="B89" s="1"/>
      <c r="C89" s="1"/>
      <c r="D89" s="1"/>
      <c r="E89" s="1"/>
      <c r="F89" s="1"/>
    </row>
    <row r="90" spans="2:6" ht="12.75">
      <c r="B90" s="1"/>
      <c r="C90" s="1"/>
      <c r="D90" s="1"/>
      <c r="E90" s="1"/>
      <c r="F90" s="1"/>
    </row>
    <row r="91" spans="2:6" ht="12.75">
      <c r="B91" s="1"/>
      <c r="C91" s="1"/>
      <c r="D91" s="1"/>
      <c r="E91" s="1"/>
      <c r="F91" s="1"/>
    </row>
    <row r="92" spans="2:6" ht="12.75">
      <c r="B92" s="1"/>
      <c r="C92" s="1"/>
      <c r="D92" s="1"/>
      <c r="E92" s="1"/>
      <c r="F92" s="1"/>
    </row>
    <row r="93" spans="2:6" ht="12.75">
      <c r="B93" s="1"/>
      <c r="C93" s="1"/>
      <c r="D93" s="1"/>
      <c r="E93" s="1"/>
      <c r="F93" s="1"/>
    </row>
    <row r="94" spans="2:6" ht="12.75">
      <c r="B94" s="1"/>
      <c r="C94" s="1"/>
      <c r="D94" s="1"/>
      <c r="E94" s="1"/>
      <c r="F94" s="1"/>
    </row>
    <row r="95" spans="2:6" ht="12.75">
      <c r="B95" s="1"/>
      <c r="C95" s="1"/>
      <c r="D95" s="1"/>
      <c r="E95" s="1"/>
      <c r="F95" s="1"/>
    </row>
    <row r="96" spans="2:6" ht="12.75">
      <c r="B96" s="1"/>
      <c r="C96" s="1"/>
      <c r="D96" s="1"/>
      <c r="E96" s="1"/>
      <c r="F96" s="1"/>
    </row>
    <row r="97" spans="2:6" ht="12.75">
      <c r="B97" s="1"/>
      <c r="C97" s="1"/>
      <c r="D97" s="1"/>
      <c r="E97" s="1"/>
      <c r="F97" s="1"/>
    </row>
    <row r="98" spans="2:6" ht="12.75">
      <c r="B98" s="1"/>
      <c r="C98" s="1"/>
      <c r="D98" s="1"/>
      <c r="E98" s="1"/>
      <c r="F98" s="1"/>
    </row>
    <row r="99" spans="2:6" ht="12.75">
      <c r="B99" s="1"/>
      <c r="C99" s="1"/>
      <c r="D99" s="1"/>
      <c r="E99" s="1"/>
      <c r="F99" s="1"/>
    </row>
    <row r="100" spans="2:6" ht="12.75">
      <c r="B100" s="1"/>
      <c r="C100" s="1"/>
      <c r="D100" s="1"/>
      <c r="E100" s="1"/>
      <c r="F100" s="1"/>
    </row>
    <row r="101" spans="2:6" ht="12.75">
      <c r="B101" s="1"/>
      <c r="C101" s="1"/>
      <c r="D101" s="1"/>
      <c r="E101" s="1"/>
      <c r="F101" s="1"/>
    </row>
    <row r="102" spans="2:6" ht="12.75">
      <c r="B102" s="1"/>
      <c r="C102" s="1"/>
      <c r="D102" s="1"/>
      <c r="E102" s="1"/>
      <c r="F102" s="1"/>
    </row>
    <row r="103" spans="2:6" ht="12.75">
      <c r="B103" s="1"/>
      <c r="C103" s="1"/>
      <c r="D103" s="1"/>
      <c r="E103" s="1"/>
      <c r="F103" s="1"/>
    </row>
    <row r="104" spans="2:6" ht="12.75">
      <c r="B104" s="1"/>
      <c r="C104" s="1"/>
      <c r="D104" s="1"/>
      <c r="E104" s="1"/>
      <c r="F104" s="1"/>
    </row>
    <row r="105" spans="2:6" ht="12.75">
      <c r="B105" s="1"/>
      <c r="C105" s="1"/>
      <c r="D105" s="1"/>
      <c r="E105" s="1"/>
      <c r="F105" s="1"/>
    </row>
    <row r="106" spans="2:6" ht="12.75">
      <c r="B106" s="1"/>
      <c r="C106" s="1"/>
      <c r="D106" s="1"/>
      <c r="E106" s="1"/>
      <c r="F106" s="1"/>
    </row>
    <row r="107" spans="2:6" ht="12.75">
      <c r="B107" s="1"/>
      <c r="C107" s="1"/>
      <c r="D107" s="1"/>
      <c r="E107" s="1"/>
      <c r="F107" s="1"/>
    </row>
    <row r="108" spans="2:6" ht="12.75">
      <c r="B108" s="1"/>
      <c r="C108" s="1"/>
      <c r="D108" s="1"/>
      <c r="E108" s="1"/>
      <c r="F108" s="1"/>
    </row>
    <row r="109" spans="2:6" ht="12.75">
      <c r="B109" s="1"/>
      <c r="C109" s="1"/>
      <c r="D109" s="1"/>
      <c r="E109" s="1"/>
      <c r="F109" s="1"/>
    </row>
    <row r="110" spans="2:6" ht="12.75">
      <c r="B110" s="1"/>
      <c r="C110" s="1"/>
      <c r="D110" s="1"/>
      <c r="E110" s="1"/>
      <c r="F110" s="1"/>
    </row>
    <row r="111" spans="2:6" ht="12.75">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row r="166" spans="2:6" ht="12.75">
      <c r="B166" s="1"/>
      <c r="C166" s="1"/>
      <c r="D166" s="1"/>
      <c r="E166" s="1"/>
      <c r="F166" s="1"/>
    </row>
    <row r="167" spans="2:6" ht="12.75">
      <c r="B167" s="1"/>
      <c r="C167" s="1"/>
      <c r="D167" s="1"/>
      <c r="E167" s="1"/>
      <c r="F167" s="1"/>
    </row>
    <row r="168" spans="2:6" ht="12.75">
      <c r="B168" s="1"/>
      <c r="C168" s="1"/>
      <c r="D168" s="1"/>
      <c r="E168" s="1"/>
      <c r="F168" s="1"/>
    </row>
    <row r="169" spans="2:6" ht="12.75">
      <c r="B169" s="1"/>
      <c r="C169" s="1"/>
      <c r="D169" s="1"/>
      <c r="E169" s="1"/>
      <c r="F169" s="1"/>
    </row>
    <row r="170" spans="2:6" ht="12.75">
      <c r="B170" s="1"/>
      <c r="C170" s="1"/>
      <c r="D170" s="1"/>
      <c r="E170" s="1"/>
      <c r="F170" s="1"/>
    </row>
    <row r="171" spans="2:6" ht="12.75">
      <c r="B171" s="1"/>
      <c r="C171" s="1"/>
      <c r="D171" s="1"/>
      <c r="E171" s="1"/>
      <c r="F171" s="1"/>
    </row>
    <row r="172" spans="2:6" ht="12.75">
      <c r="B172" s="1"/>
      <c r="C172" s="1"/>
      <c r="D172" s="1"/>
      <c r="E172" s="1"/>
      <c r="F172" s="1"/>
    </row>
    <row r="173" spans="2:6" ht="12.75">
      <c r="B173" s="1"/>
      <c r="C173" s="1"/>
      <c r="D173" s="1"/>
      <c r="E173" s="1"/>
      <c r="F173" s="1"/>
    </row>
    <row r="174" spans="2:6" ht="12.75">
      <c r="B174" s="1"/>
      <c r="C174" s="1"/>
      <c r="D174" s="1"/>
      <c r="E174" s="1"/>
      <c r="F174" s="1"/>
    </row>
    <row r="175" spans="2:6" ht="12.75">
      <c r="B175" s="1"/>
      <c r="C175" s="1"/>
      <c r="D175" s="1"/>
      <c r="E175" s="1"/>
      <c r="F175" s="1"/>
    </row>
    <row r="176" spans="2:6" ht="12.75">
      <c r="B176" s="1"/>
      <c r="C176" s="1"/>
      <c r="D176" s="1"/>
      <c r="E176" s="1"/>
      <c r="F176" s="1"/>
    </row>
    <row r="177" spans="2:6" ht="12.75">
      <c r="B177" s="1"/>
      <c r="C177" s="1"/>
      <c r="D177" s="1"/>
      <c r="E177" s="1"/>
      <c r="F177" s="1"/>
    </row>
    <row r="178" spans="2:6" ht="12.75">
      <c r="B178" s="1"/>
      <c r="C178" s="1"/>
      <c r="D178" s="1"/>
      <c r="E178" s="1"/>
      <c r="F178" s="1"/>
    </row>
    <row r="179" spans="2:6" ht="12.75">
      <c r="B179" s="1"/>
      <c r="C179" s="1"/>
      <c r="D179" s="1"/>
      <c r="E179" s="1"/>
      <c r="F179" s="1"/>
    </row>
    <row r="180" spans="2:6" ht="12.75">
      <c r="B180" s="1"/>
      <c r="C180" s="1"/>
      <c r="D180" s="1"/>
      <c r="E180" s="1"/>
      <c r="F180" s="1"/>
    </row>
    <row r="181" spans="2:6" ht="12.75">
      <c r="B181" s="1"/>
      <c r="C181" s="1"/>
      <c r="D181" s="1"/>
      <c r="E181" s="1"/>
      <c r="F181" s="1"/>
    </row>
    <row r="182" spans="2:6" ht="12.75">
      <c r="B182" s="1"/>
      <c r="C182" s="1"/>
      <c r="D182" s="1"/>
      <c r="E182" s="1"/>
      <c r="F182" s="1"/>
    </row>
    <row r="183" spans="2:6" ht="12.75">
      <c r="B183" s="1"/>
      <c r="C183" s="1"/>
      <c r="D183" s="1"/>
      <c r="E183" s="1"/>
      <c r="F183" s="1"/>
    </row>
    <row r="184" spans="2:6" ht="12.75">
      <c r="B184" s="1"/>
      <c r="C184" s="1"/>
      <c r="D184" s="1"/>
      <c r="E184" s="1"/>
      <c r="F184" s="1"/>
    </row>
    <row r="185" spans="2:6" ht="12.75">
      <c r="B185" s="1"/>
      <c r="C185" s="1"/>
      <c r="D185" s="1"/>
      <c r="E185" s="1"/>
      <c r="F185" s="1"/>
    </row>
    <row r="186" spans="2:6" ht="12.75">
      <c r="B186" s="1"/>
      <c r="C186" s="1"/>
      <c r="D186" s="1"/>
      <c r="E186" s="1"/>
      <c r="F186" s="1"/>
    </row>
    <row r="187" spans="2:6" ht="12.75">
      <c r="B187" s="1"/>
      <c r="C187" s="1"/>
      <c r="D187" s="1"/>
      <c r="E187" s="1"/>
      <c r="F187" s="1"/>
    </row>
    <row r="188" spans="2:6" ht="12.75">
      <c r="B188" s="1"/>
      <c r="C188" s="1"/>
      <c r="D188" s="1"/>
      <c r="E188" s="1"/>
      <c r="F188" s="1"/>
    </row>
    <row r="189" spans="2:6" ht="12.75">
      <c r="B189" s="1"/>
      <c r="C189" s="1"/>
      <c r="D189" s="1"/>
      <c r="E189" s="1"/>
      <c r="F189" s="1"/>
    </row>
    <row r="190" spans="2:6" ht="12.75">
      <c r="B190" s="1"/>
      <c r="C190" s="1"/>
      <c r="D190" s="1"/>
      <c r="E190" s="1"/>
      <c r="F190" s="1"/>
    </row>
    <row r="191" spans="2:6" ht="12.75">
      <c r="B191" s="1"/>
      <c r="C191" s="1"/>
      <c r="D191" s="1"/>
      <c r="E191" s="1"/>
      <c r="F191" s="1"/>
    </row>
    <row r="192" spans="2:6" ht="12.75">
      <c r="B192" s="1"/>
      <c r="C192" s="1"/>
      <c r="D192" s="1"/>
      <c r="E192" s="1"/>
      <c r="F192" s="1"/>
    </row>
    <row r="193" spans="2:6" ht="12.75">
      <c r="B193" s="1"/>
      <c r="C193" s="1"/>
      <c r="D193" s="1"/>
      <c r="E193" s="1"/>
      <c r="F193" s="1"/>
    </row>
    <row r="194" spans="2:6" ht="12.75">
      <c r="B194" s="1"/>
      <c r="C194" s="1"/>
      <c r="D194" s="1"/>
      <c r="E194" s="1"/>
      <c r="F194" s="1"/>
    </row>
    <row r="195" spans="2:6" ht="12.75">
      <c r="B195" s="1"/>
      <c r="C195" s="1"/>
      <c r="D195" s="1"/>
      <c r="E195" s="1"/>
      <c r="F195" s="1"/>
    </row>
    <row r="196" spans="2:6" ht="12.75">
      <c r="B196" s="1"/>
      <c r="C196" s="1"/>
      <c r="D196" s="1"/>
      <c r="E196" s="1"/>
      <c r="F196" s="1"/>
    </row>
    <row r="197" spans="2:6" ht="12.75">
      <c r="B197" s="1"/>
      <c r="C197" s="1"/>
      <c r="D197" s="1"/>
      <c r="E197" s="1"/>
      <c r="F197" s="1"/>
    </row>
    <row r="198" spans="2:6" ht="12.75">
      <c r="B198" s="1"/>
      <c r="C198" s="1"/>
      <c r="D198" s="1"/>
      <c r="E198" s="1"/>
      <c r="F198" s="1"/>
    </row>
    <row r="199" spans="2:6" ht="12.75">
      <c r="B199" s="1"/>
      <c r="C199" s="1"/>
      <c r="D199" s="1"/>
      <c r="E199" s="1"/>
      <c r="F199" s="1"/>
    </row>
    <row r="200" spans="2:6" ht="12.75">
      <c r="B200" s="1"/>
      <c r="C200" s="1"/>
      <c r="D200" s="1"/>
      <c r="E200" s="1"/>
      <c r="F200" s="1"/>
    </row>
    <row r="201" spans="2:6" ht="12.75">
      <c r="B201" s="1"/>
      <c r="C201" s="1"/>
      <c r="D201" s="1"/>
      <c r="E201" s="1"/>
      <c r="F201" s="1"/>
    </row>
    <row r="202" spans="2:6" ht="12.75">
      <c r="B202" s="1"/>
      <c r="C202" s="1"/>
      <c r="D202" s="1"/>
      <c r="E202" s="1"/>
      <c r="F202" s="1"/>
    </row>
    <row r="203" spans="2:6" ht="12.75">
      <c r="B203" s="1"/>
      <c r="C203" s="1"/>
      <c r="D203" s="1"/>
      <c r="E203" s="1"/>
      <c r="F203" s="1"/>
    </row>
    <row r="204" spans="2:6" ht="12.75">
      <c r="B204" s="1"/>
      <c r="C204" s="1"/>
      <c r="D204" s="1"/>
      <c r="E204" s="1"/>
      <c r="F204" s="1"/>
    </row>
    <row r="205" spans="2:6" ht="12.75">
      <c r="B205" s="1"/>
      <c r="C205" s="1"/>
      <c r="D205" s="1"/>
      <c r="E205" s="1"/>
      <c r="F205" s="1"/>
    </row>
    <row r="206" spans="2:6" ht="12.75">
      <c r="B206" s="1"/>
      <c r="C206" s="1"/>
      <c r="D206" s="1"/>
      <c r="E206" s="1"/>
      <c r="F206" s="1"/>
    </row>
    <row r="207" spans="2:6" ht="12.75">
      <c r="B207" s="1"/>
      <c r="C207" s="1"/>
      <c r="D207" s="1"/>
      <c r="E207" s="1"/>
      <c r="F207" s="1"/>
    </row>
    <row r="208" spans="2:6" ht="12.75">
      <c r="B208" s="1"/>
      <c r="C208" s="1"/>
      <c r="D208" s="1"/>
      <c r="E208" s="1"/>
      <c r="F208" s="1"/>
    </row>
    <row r="209" spans="2:6" ht="12.75">
      <c r="B209" s="1"/>
      <c r="C209" s="1"/>
      <c r="D209" s="1"/>
      <c r="E209" s="1"/>
      <c r="F209" s="1"/>
    </row>
    <row r="210" spans="2:6" ht="12.75">
      <c r="B210" s="1"/>
      <c r="C210" s="1"/>
      <c r="D210" s="1"/>
      <c r="E210" s="1"/>
      <c r="F210" s="1"/>
    </row>
    <row r="211" spans="2:6" ht="12.75">
      <c r="B211" s="1"/>
      <c r="C211" s="1"/>
      <c r="D211" s="1"/>
      <c r="E211" s="1"/>
      <c r="F211" s="1"/>
    </row>
    <row r="212" spans="2:6" ht="12.75">
      <c r="B212" s="1"/>
      <c r="C212" s="1"/>
      <c r="D212" s="1"/>
      <c r="E212" s="1"/>
      <c r="F212" s="1"/>
    </row>
    <row r="213" spans="2:6" ht="12.75">
      <c r="B213" s="1"/>
      <c r="C213" s="1"/>
      <c r="D213" s="1"/>
      <c r="E213" s="1"/>
      <c r="F213" s="1"/>
    </row>
    <row r="214" spans="2:6" ht="12.75">
      <c r="B214" s="1"/>
      <c r="C214" s="1"/>
      <c r="D214" s="1"/>
      <c r="E214" s="1"/>
      <c r="F214" s="1"/>
    </row>
    <row r="215" spans="2:6" ht="12.75">
      <c r="B215" s="1"/>
      <c r="C215" s="1"/>
      <c r="D215" s="1"/>
      <c r="E215" s="1"/>
      <c r="F215" s="1"/>
    </row>
    <row r="216" spans="2:6" ht="12.75">
      <c r="B216" s="1"/>
      <c r="C216" s="1"/>
      <c r="D216" s="1"/>
      <c r="E216" s="1"/>
      <c r="F216" s="1"/>
    </row>
    <row r="217" spans="2:6" ht="12.75">
      <c r="B217" s="1"/>
      <c r="C217" s="1"/>
      <c r="D217" s="1"/>
      <c r="E217" s="1"/>
      <c r="F217" s="1"/>
    </row>
    <row r="218" spans="2:6" ht="12.75">
      <c r="B218" s="1"/>
      <c r="C218" s="1"/>
      <c r="D218" s="1"/>
      <c r="E218" s="1"/>
      <c r="F218" s="1"/>
    </row>
    <row r="219" spans="2:6" ht="12.75">
      <c r="B219" s="1"/>
      <c r="C219" s="1"/>
      <c r="D219" s="1"/>
      <c r="E219" s="1"/>
      <c r="F219" s="1"/>
    </row>
    <row r="220" spans="2:6" ht="12.75">
      <c r="B220" s="1"/>
      <c r="C220" s="1"/>
      <c r="D220" s="1"/>
      <c r="E220" s="1"/>
      <c r="F220" s="1"/>
    </row>
    <row r="221" spans="2:6" ht="12.75">
      <c r="B221" s="1"/>
      <c r="C221" s="1"/>
      <c r="D221" s="1"/>
      <c r="E221" s="1"/>
      <c r="F221" s="1"/>
    </row>
    <row r="222" spans="2:6" ht="12.75">
      <c r="B222" s="1"/>
      <c r="C222" s="1"/>
      <c r="D222" s="1"/>
      <c r="E222" s="1"/>
      <c r="F222" s="1"/>
    </row>
    <row r="223" spans="2:6" ht="12.75">
      <c r="B223" s="1"/>
      <c r="C223" s="1"/>
      <c r="D223" s="1"/>
      <c r="E223" s="1"/>
      <c r="F223" s="1"/>
    </row>
    <row r="224" spans="2:6" ht="12.75">
      <c r="B224" s="1"/>
      <c r="C224" s="1"/>
      <c r="D224" s="1"/>
      <c r="E224" s="1"/>
      <c r="F224" s="1"/>
    </row>
    <row r="225" spans="2:6" ht="12.75">
      <c r="B225" s="1"/>
      <c r="C225" s="1"/>
      <c r="D225" s="1"/>
      <c r="E225" s="1"/>
      <c r="F225" s="1"/>
    </row>
    <row r="226" spans="2:6" ht="12.75">
      <c r="B226" s="1"/>
      <c r="C226" s="1"/>
      <c r="D226" s="1"/>
      <c r="E226" s="1"/>
      <c r="F226" s="1"/>
    </row>
    <row r="227" spans="2:6" ht="12.75">
      <c r="B227" s="1"/>
      <c r="C227" s="1"/>
      <c r="D227" s="1"/>
      <c r="E227" s="1"/>
      <c r="F227" s="1"/>
    </row>
    <row r="228" spans="2:6" ht="12.75">
      <c r="B228" s="1"/>
      <c r="C228" s="1"/>
      <c r="D228" s="1"/>
      <c r="E228" s="1"/>
      <c r="F228" s="1"/>
    </row>
    <row r="229" spans="2:6" ht="12.75">
      <c r="B229" s="1"/>
      <c r="C229" s="1"/>
      <c r="D229" s="1"/>
      <c r="E229" s="1"/>
      <c r="F229" s="1"/>
    </row>
    <row r="230" spans="2:6" ht="12.75">
      <c r="B230" s="1"/>
      <c r="C230" s="1"/>
      <c r="D230" s="1"/>
      <c r="E230" s="1"/>
      <c r="F230" s="1"/>
    </row>
    <row r="231" spans="2:6" ht="12.75">
      <c r="B231" s="1"/>
      <c r="C231" s="1"/>
      <c r="D231" s="1"/>
      <c r="E231" s="1"/>
      <c r="F231" s="1"/>
    </row>
    <row r="232" spans="2:6" ht="12.75">
      <c r="B232" s="1"/>
      <c r="C232" s="1"/>
      <c r="D232" s="1"/>
      <c r="E232" s="1"/>
      <c r="F232" s="1"/>
    </row>
    <row r="233" spans="2:6" ht="12.75">
      <c r="B233" s="1"/>
      <c r="C233" s="1"/>
      <c r="D233" s="1"/>
      <c r="E233" s="1"/>
      <c r="F233" s="1"/>
    </row>
    <row r="234" spans="2:6" ht="12.75">
      <c r="B234" s="1"/>
      <c r="C234" s="1"/>
      <c r="D234" s="1"/>
      <c r="E234" s="1"/>
      <c r="F234" s="1"/>
    </row>
    <row r="235" spans="2:6" ht="12.75">
      <c r="B235" s="1"/>
      <c r="C235" s="1"/>
      <c r="D235" s="1"/>
      <c r="E235" s="1"/>
      <c r="F235" s="1"/>
    </row>
    <row r="236" spans="2:6" ht="12.75">
      <c r="B236" s="1"/>
      <c r="C236" s="1"/>
      <c r="D236" s="1"/>
      <c r="E236" s="1"/>
      <c r="F236" s="1"/>
    </row>
    <row r="237" spans="2:6" ht="12.75">
      <c r="B237" s="1"/>
      <c r="C237" s="1"/>
      <c r="D237" s="1"/>
      <c r="E237" s="1"/>
      <c r="F237" s="1"/>
    </row>
    <row r="238" spans="2:6" ht="12.75">
      <c r="B238" s="1"/>
      <c r="C238" s="1"/>
      <c r="D238" s="1"/>
      <c r="E238" s="1"/>
      <c r="F238" s="1"/>
    </row>
    <row r="239" spans="2:6" ht="12.75">
      <c r="B239" s="1"/>
      <c r="C239" s="1"/>
      <c r="D239" s="1"/>
      <c r="E239" s="1"/>
      <c r="F239" s="1"/>
    </row>
    <row r="240" spans="2:6" ht="12.75">
      <c r="B240" s="1"/>
      <c r="C240" s="1"/>
      <c r="D240" s="1"/>
      <c r="E240" s="1"/>
      <c r="F240" s="1"/>
    </row>
    <row r="241" spans="2:6" ht="12.75">
      <c r="B241" s="1"/>
      <c r="C241" s="1"/>
      <c r="D241" s="1"/>
      <c r="E241" s="1"/>
      <c r="F241" s="1"/>
    </row>
    <row r="242" spans="2:6" ht="12.75">
      <c r="B242" s="1"/>
      <c r="C242" s="1"/>
      <c r="D242" s="1"/>
      <c r="E242" s="1"/>
      <c r="F242" s="1"/>
    </row>
    <row r="243" spans="2:6" ht="12.75">
      <c r="B243" s="1"/>
      <c r="C243" s="1"/>
      <c r="D243" s="1"/>
      <c r="E243" s="1"/>
      <c r="F243" s="1"/>
    </row>
    <row r="244" spans="2:6" ht="12.75">
      <c r="B244" s="1"/>
      <c r="C244" s="1"/>
      <c r="D244" s="1"/>
      <c r="E244" s="1"/>
      <c r="F244" s="1"/>
    </row>
    <row r="245" spans="2:6" ht="12.75">
      <c r="B245" s="1"/>
      <c r="C245" s="1"/>
      <c r="D245" s="1"/>
      <c r="E245" s="1"/>
      <c r="F245" s="1"/>
    </row>
    <row r="246" spans="2:6" ht="12.75">
      <c r="B246" s="1"/>
      <c r="C246" s="1"/>
      <c r="D246" s="1"/>
      <c r="E246" s="1"/>
      <c r="F246" s="1"/>
    </row>
    <row r="247" spans="2:6" ht="12.75">
      <c r="B247" s="1"/>
      <c r="C247" s="1"/>
      <c r="D247" s="1"/>
      <c r="E247" s="1"/>
      <c r="F247" s="1"/>
    </row>
    <row r="248" spans="2:6" ht="12.75">
      <c r="B248" s="1"/>
      <c r="C248" s="1"/>
      <c r="D248" s="1"/>
      <c r="E248" s="1"/>
      <c r="F248" s="1"/>
    </row>
    <row r="249" spans="2:6" ht="12.75">
      <c r="B249" s="1"/>
      <c r="C249" s="1"/>
      <c r="D249" s="1"/>
      <c r="E249" s="1"/>
      <c r="F249" s="1"/>
    </row>
    <row r="250" spans="2:6" ht="12.75">
      <c r="B250" s="1"/>
      <c r="C250" s="1"/>
      <c r="D250" s="1"/>
      <c r="E250" s="1"/>
      <c r="F250" s="1"/>
    </row>
    <row r="251" spans="2:6" ht="12.75">
      <c r="B251" s="1"/>
      <c r="C251" s="1"/>
      <c r="D251" s="1"/>
      <c r="E251" s="1"/>
      <c r="F251" s="1"/>
    </row>
    <row r="252" spans="2:6" ht="12.75">
      <c r="B252" s="1"/>
      <c r="C252" s="1"/>
      <c r="D252" s="1"/>
      <c r="E252" s="1"/>
      <c r="F252" s="1"/>
    </row>
    <row r="253" spans="2:6" ht="12.75">
      <c r="B253" s="1"/>
      <c r="C253" s="1"/>
      <c r="D253" s="1"/>
      <c r="E253" s="1"/>
      <c r="F253" s="1"/>
    </row>
    <row r="254" spans="2:6" ht="12.75">
      <c r="B254" s="1"/>
      <c r="C254" s="1"/>
      <c r="D254" s="1"/>
      <c r="E254" s="1"/>
      <c r="F254" s="1"/>
    </row>
    <row r="255" spans="2:6" ht="12.75">
      <c r="B255" s="1"/>
      <c r="C255" s="1"/>
      <c r="D255" s="1"/>
      <c r="E255" s="1"/>
      <c r="F255" s="1"/>
    </row>
    <row r="256" spans="2:6" ht="12.75">
      <c r="B256" s="1"/>
      <c r="C256" s="1"/>
      <c r="D256" s="1"/>
      <c r="E256" s="1"/>
      <c r="F256" s="1"/>
    </row>
    <row r="257" spans="2:6" ht="12.75">
      <c r="B257" s="1"/>
      <c r="C257" s="1"/>
      <c r="D257" s="1"/>
      <c r="E257" s="1"/>
      <c r="F257" s="1"/>
    </row>
    <row r="258" spans="2:6" ht="12.75">
      <c r="B258" s="1"/>
      <c r="C258" s="1"/>
      <c r="D258" s="1"/>
      <c r="E258" s="1"/>
      <c r="F258" s="1"/>
    </row>
    <row r="259" spans="2:6" ht="12.75">
      <c r="B259" s="1"/>
      <c r="C259" s="1"/>
      <c r="D259" s="1"/>
      <c r="E259" s="1"/>
      <c r="F259" s="1"/>
    </row>
    <row r="260" spans="2:6" ht="12.75">
      <c r="B260" s="1"/>
      <c r="C260" s="1"/>
      <c r="D260" s="1"/>
      <c r="E260" s="1"/>
      <c r="F260" s="1"/>
    </row>
    <row r="261" spans="2:6" ht="12.75">
      <c r="B261" s="1"/>
      <c r="C261" s="1"/>
      <c r="D261" s="1"/>
      <c r="E261" s="1"/>
      <c r="F261" s="1"/>
    </row>
    <row r="262" spans="2:6" ht="12.75">
      <c r="B262" s="1"/>
      <c r="C262" s="1"/>
      <c r="D262" s="1"/>
      <c r="E262" s="1"/>
      <c r="F262" s="1"/>
    </row>
    <row r="263" spans="2:6" ht="12.75">
      <c r="B263" s="1"/>
      <c r="C263" s="1"/>
      <c r="D263" s="1"/>
      <c r="E263" s="1"/>
      <c r="F263" s="1"/>
    </row>
    <row r="264" spans="2:6" ht="12.75">
      <c r="B264" s="1"/>
      <c r="C264" s="1"/>
      <c r="D264" s="1"/>
      <c r="E264" s="1"/>
      <c r="F264" s="1"/>
    </row>
    <row r="265" spans="2:6" ht="12.75">
      <c r="B265" s="1"/>
      <c r="C265" s="1"/>
      <c r="D265" s="1"/>
      <c r="E265" s="1"/>
      <c r="F265" s="1"/>
    </row>
    <row r="266" spans="2:6" ht="12.75">
      <c r="B266" s="1"/>
      <c r="C266" s="1"/>
      <c r="D266" s="1"/>
      <c r="E266" s="1"/>
      <c r="F266" s="1"/>
    </row>
    <row r="267" spans="2:6" ht="12.75">
      <c r="B267" s="1"/>
      <c r="C267" s="1"/>
      <c r="D267" s="1"/>
      <c r="E267" s="1"/>
      <c r="F267" s="1"/>
    </row>
    <row r="268" spans="2:6" ht="12.75">
      <c r="B268" s="1"/>
      <c r="C268" s="1"/>
      <c r="D268" s="1"/>
      <c r="E268" s="1"/>
      <c r="F268" s="1"/>
    </row>
    <row r="269" spans="2:6" ht="12.75">
      <c r="B269" s="1"/>
      <c r="C269" s="1"/>
      <c r="D269" s="1"/>
      <c r="E269" s="1"/>
      <c r="F269" s="1"/>
    </row>
    <row r="270" spans="2:6" ht="12.75">
      <c r="B270" s="1"/>
      <c r="C270" s="1"/>
      <c r="D270" s="1"/>
      <c r="E270" s="1"/>
      <c r="F270" s="1"/>
    </row>
    <row r="271" spans="2:6" ht="12.75">
      <c r="B271" s="1"/>
      <c r="C271" s="1"/>
      <c r="D271" s="1"/>
      <c r="E271" s="1"/>
      <c r="F271" s="1"/>
    </row>
    <row r="272" spans="2:6" ht="12.75">
      <c r="B272" s="1"/>
      <c r="C272" s="1"/>
      <c r="D272" s="1"/>
      <c r="E272" s="1"/>
      <c r="F272" s="1"/>
    </row>
    <row r="273" spans="2:6" ht="12.75">
      <c r="B273" s="1"/>
      <c r="C273" s="1"/>
      <c r="D273" s="1"/>
      <c r="E273" s="1"/>
      <c r="F273" s="1"/>
    </row>
    <row r="274" spans="2:6" ht="12.75">
      <c r="B274" s="1"/>
      <c r="C274" s="1"/>
      <c r="D274" s="1"/>
      <c r="E274" s="1"/>
      <c r="F274" s="1"/>
    </row>
    <row r="275" spans="2:6" ht="12.75">
      <c r="B275" s="1"/>
      <c r="C275" s="1"/>
      <c r="D275" s="1"/>
      <c r="E275" s="1"/>
      <c r="F275" s="1"/>
    </row>
    <row r="276" spans="2:6" ht="12.75">
      <c r="B276" s="1"/>
      <c r="C276" s="1"/>
      <c r="D276" s="1"/>
      <c r="E276" s="1"/>
      <c r="F276" s="1"/>
    </row>
  </sheetData>
  <mergeCells count="79">
    <mergeCell ref="B47:E47"/>
    <mergeCell ref="B48:E48"/>
    <mergeCell ref="B69:E69"/>
    <mergeCell ref="B42:E42"/>
    <mergeCell ref="B43:E43"/>
    <mergeCell ref="B55:E55"/>
    <mergeCell ref="B49:E49"/>
    <mergeCell ref="B50:E50"/>
    <mergeCell ref="B51:E51"/>
    <mergeCell ref="B52:E52"/>
    <mergeCell ref="B38:E38"/>
    <mergeCell ref="B46:E46"/>
    <mergeCell ref="B45:E45"/>
    <mergeCell ref="B37:E37"/>
    <mergeCell ref="B39:E39"/>
    <mergeCell ref="B44:E44"/>
    <mergeCell ref="B40:E40"/>
    <mergeCell ref="B41:E41"/>
    <mergeCell ref="B25:E25"/>
    <mergeCell ref="B26:E26"/>
    <mergeCell ref="B27:E27"/>
    <mergeCell ref="B31:E31"/>
    <mergeCell ref="B29:E29"/>
    <mergeCell ref="B36:E36"/>
    <mergeCell ref="B34:E34"/>
    <mergeCell ref="B30:E30"/>
    <mergeCell ref="B28:E28"/>
    <mergeCell ref="B32:E32"/>
    <mergeCell ref="B33:E33"/>
    <mergeCell ref="A6:J6"/>
    <mergeCell ref="B12:E12"/>
    <mergeCell ref="B14:E14"/>
    <mergeCell ref="B13:E13"/>
    <mergeCell ref="A7:J7"/>
    <mergeCell ref="A9:A10"/>
    <mergeCell ref="G9:J10"/>
    <mergeCell ref="F9:F11"/>
    <mergeCell ref="B9:E11"/>
    <mergeCell ref="B53:E53"/>
    <mergeCell ref="B54:E54"/>
    <mergeCell ref="B56:E56"/>
    <mergeCell ref="B57:E57"/>
    <mergeCell ref="B58:E58"/>
    <mergeCell ref="B59:E59"/>
    <mergeCell ref="B60:E60"/>
    <mergeCell ref="B61:E61"/>
    <mergeCell ref="B62:E62"/>
    <mergeCell ref="B63:E63"/>
    <mergeCell ref="B64:E64"/>
    <mergeCell ref="B65:E65"/>
    <mergeCell ref="B74:E74"/>
    <mergeCell ref="B66:E66"/>
    <mergeCell ref="B75:E75"/>
    <mergeCell ref="B67:E67"/>
    <mergeCell ref="B70:E70"/>
    <mergeCell ref="B71:E71"/>
    <mergeCell ref="B72:E72"/>
    <mergeCell ref="B73:E73"/>
    <mergeCell ref="B68:E68"/>
    <mergeCell ref="B23:E23"/>
    <mergeCell ref="B24:E24"/>
    <mergeCell ref="B80:E80"/>
    <mergeCell ref="B83:E83"/>
    <mergeCell ref="B81:E81"/>
    <mergeCell ref="B82:E82"/>
    <mergeCell ref="B78:E78"/>
    <mergeCell ref="B77:E77"/>
    <mergeCell ref="B79:E79"/>
    <mergeCell ref="B76:E76"/>
    <mergeCell ref="H2:J2"/>
    <mergeCell ref="B35:E35"/>
    <mergeCell ref="B18:E18"/>
    <mergeCell ref="B19:E19"/>
    <mergeCell ref="B20:E20"/>
    <mergeCell ref="B15:E15"/>
    <mergeCell ref="B16:E16"/>
    <mergeCell ref="B17:E17"/>
    <mergeCell ref="B21:E21"/>
    <mergeCell ref="B22:E22"/>
  </mergeCells>
  <printOptions/>
  <pageMargins left="0.24" right="0.23" top="0.17" bottom="0.16" header="0.17" footer="0.14"/>
  <pageSetup horizontalDpi="300" verticalDpi="300" orientation="portrait" paperSize="9" scale="75" r:id="rId1"/>
  <headerFooter alignWithMargins="0">
    <oddHeader>&amp;L&amp;P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275"/>
  <sheetViews>
    <sheetView tabSelected="1" zoomScale="75" zoomScaleNormal="75" zoomScaleSheetLayoutView="85" workbookViewId="0" topLeftCell="B1">
      <pane xSplit="5" ySplit="10" topLeftCell="G11" activePane="bottomRight" state="frozen"/>
      <selection pane="topLeft" activeCell="B4" sqref="B4"/>
      <selection pane="topRight" activeCell="G4" sqref="G4"/>
      <selection pane="bottomLeft" activeCell="B11" sqref="B11"/>
      <selection pane="bottomRight" activeCell="O3" sqref="O3"/>
    </sheetView>
  </sheetViews>
  <sheetFormatPr defaultColWidth="9.00390625" defaultRowHeight="12.75"/>
  <cols>
    <col min="1" max="1" width="0.37109375" style="0" customWidth="1"/>
    <col min="5" max="5" width="20.00390625" style="0" customWidth="1"/>
    <col min="6" max="6" width="27.625" style="0" customWidth="1"/>
    <col min="7" max="7" width="18.625" style="0" customWidth="1"/>
    <col min="8" max="8" width="17.375" style="0" customWidth="1"/>
    <col min="9" max="9" width="13.875" style="0" hidden="1" customWidth="1"/>
    <col min="10" max="10" width="22.625" style="0" customWidth="1"/>
  </cols>
  <sheetData>
    <row r="1" spans="8:10" ht="18.75">
      <c r="H1" s="217" t="s">
        <v>219</v>
      </c>
      <c r="I1" s="217"/>
      <c r="J1" s="217"/>
    </row>
    <row r="2" spans="8:10" ht="18.75">
      <c r="H2" s="218" t="s">
        <v>72</v>
      </c>
      <c r="I2" s="218"/>
      <c r="J2" s="218"/>
    </row>
    <row r="3" spans="8:10" ht="18.75">
      <c r="H3" s="218" t="s">
        <v>220</v>
      </c>
      <c r="I3" s="218"/>
      <c r="J3" s="218"/>
    </row>
    <row r="4" spans="1:10" ht="40.5" customHeight="1">
      <c r="A4" s="100" t="s">
        <v>209</v>
      </c>
      <c r="B4" s="163"/>
      <c r="C4" s="163"/>
      <c r="D4" s="163"/>
      <c r="E4" s="163"/>
      <c r="F4" s="163"/>
      <c r="G4" s="163"/>
      <c r="H4" s="164"/>
      <c r="I4" s="164"/>
      <c r="J4" s="164"/>
    </row>
    <row r="5" spans="1:10" ht="19.5" thickBot="1">
      <c r="A5" s="26"/>
      <c r="B5" s="25"/>
      <c r="C5" s="24"/>
      <c r="D5" s="24"/>
      <c r="E5" s="24"/>
      <c r="F5" s="24"/>
      <c r="G5" s="24"/>
      <c r="H5" s="24"/>
      <c r="I5" s="24"/>
      <c r="J5" s="25" t="s">
        <v>171</v>
      </c>
    </row>
    <row r="6" spans="1:10" ht="12.75" customHeight="1" thickTop="1">
      <c r="A6" s="136" t="s">
        <v>32</v>
      </c>
      <c r="B6" s="207" t="s">
        <v>173</v>
      </c>
      <c r="C6" s="208"/>
      <c r="D6" s="208"/>
      <c r="E6" s="209"/>
      <c r="F6" s="205" t="s">
        <v>174</v>
      </c>
      <c r="G6" s="201" t="s">
        <v>187</v>
      </c>
      <c r="H6" s="202"/>
      <c r="I6" s="202"/>
      <c r="J6" s="203"/>
    </row>
    <row r="7" spans="1:10" ht="28.5" customHeight="1" thickBot="1">
      <c r="A7" s="137"/>
      <c r="B7" s="210"/>
      <c r="C7" s="176"/>
      <c r="D7" s="177"/>
      <c r="E7" s="178"/>
      <c r="F7" s="154"/>
      <c r="G7" s="168"/>
      <c r="H7" s="169"/>
      <c r="I7" s="169"/>
      <c r="J7" s="204"/>
    </row>
    <row r="8" spans="1:10" ht="24" customHeight="1" thickBot="1" thickTop="1">
      <c r="A8" s="29"/>
      <c r="B8" s="211"/>
      <c r="C8" s="212"/>
      <c r="D8" s="212"/>
      <c r="E8" s="213"/>
      <c r="F8" s="206"/>
      <c r="G8" s="87">
        <v>2009</v>
      </c>
      <c r="H8" s="85">
        <v>2010</v>
      </c>
      <c r="I8" s="88"/>
      <c r="J8" s="86">
        <v>2011</v>
      </c>
    </row>
    <row r="9" spans="1:10" ht="20.25" thickBot="1" thickTop="1">
      <c r="A9" s="8">
        <v>1</v>
      </c>
      <c r="B9" s="195">
        <v>1</v>
      </c>
      <c r="C9" s="196"/>
      <c r="D9" s="197"/>
      <c r="E9" s="197"/>
      <c r="F9" s="84">
        <v>2</v>
      </c>
      <c r="G9" s="85">
        <v>3</v>
      </c>
      <c r="H9" s="85">
        <v>4</v>
      </c>
      <c r="I9" s="85">
        <v>5</v>
      </c>
      <c r="J9" s="86">
        <v>5</v>
      </c>
    </row>
    <row r="10" spans="1:10" ht="20.25" thickBot="1" thickTop="1">
      <c r="A10" s="7"/>
      <c r="B10" s="199" t="s">
        <v>175</v>
      </c>
      <c r="C10" s="200"/>
      <c r="D10" s="200"/>
      <c r="E10" s="200"/>
      <c r="F10" s="83" t="s">
        <v>176</v>
      </c>
      <c r="G10" s="89">
        <f>SUM(G11+G18+G23+G32+G42+G57+G59+G60+G74)</f>
        <v>885004</v>
      </c>
      <c r="H10" s="89">
        <f>SUM(H11+H18+H23+H32+H42+H57+H59+H60+H74)</f>
        <v>976139</v>
      </c>
      <c r="I10" s="89" t="e">
        <f>SUM(I11+I18+I23+I32+I42+I57+I59+I60+I74)</f>
        <v>#REF!</v>
      </c>
      <c r="J10" s="90">
        <f>SUM(J11+J18+J23+J32+J42+J57+J59+J60+J74)</f>
        <v>1052713</v>
      </c>
    </row>
    <row r="11" spans="1:10" ht="21" customHeight="1" thickTop="1">
      <c r="A11" s="9" t="s">
        <v>13</v>
      </c>
      <c r="B11" s="198" t="s">
        <v>14</v>
      </c>
      <c r="C11" s="129"/>
      <c r="D11" s="129"/>
      <c r="E11" s="129"/>
      <c r="F11" s="35" t="s">
        <v>13</v>
      </c>
      <c r="G11" s="36">
        <f>SUM(G12)</f>
        <v>680259</v>
      </c>
      <c r="H11" s="36">
        <f>SUM(H12)</f>
        <v>762546</v>
      </c>
      <c r="I11" s="36">
        <f>SUM(I12)</f>
        <v>169780</v>
      </c>
      <c r="J11" s="75">
        <f>SUM(J12)</f>
        <v>835034</v>
      </c>
    </row>
    <row r="12" spans="1:10" ht="20.25" customHeight="1">
      <c r="A12" s="10" t="s">
        <v>33</v>
      </c>
      <c r="B12" s="180" t="s">
        <v>34</v>
      </c>
      <c r="C12" s="113"/>
      <c r="D12" s="113"/>
      <c r="E12" s="113"/>
      <c r="F12" s="37" t="s">
        <v>33</v>
      </c>
      <c r="G12" s="38">
        <v>680259</v>
      </c>
      <c r="H12" s="38">
        <v>762546</v>
      </c>
      <c r="I12" s="38">
        <f>SUM(I13:I17)</f>
        <v>169780</v>
      </c>
      <c r="J12" s="76">
        <v>835034</v>
      </c>
    </row>
    <row r="13" spans="1:10" ht="54" customHeight="1" hidden="1">
      <c r="A13" s="11" t="s">
        <v>35</v>
      </c>
      <c r="B13" s="182" t="s">
        <v>36</v>
      </c>
      <c r="C13" s="114"/>
      <c r="D13" s="114"/>
      <c r="E13" s="114"/>
      <c r="F13" s="39" t="s">
        <v>35</v>
      </c>
      <c r="G13" s="40">
        <v>400</v>
      </c>
      <c r="H13" s="40">
        <v>400</v>
      </c>
      <c r="I13" s="40">
        <v>250</v>
      </c>
      <c r="J13" s="77">
        <v>560</v>
      </c>
    </row>
    <row r="14" spans="1:10" ht="127.5" customHeight="1" hidden="1">
      <c r="A14" s="11" t="s">
        <v>37</v>
      </c>
      <c r="B14" s="182" t="s">
        <v>184</v>
      </c>
      <c r="C14" s="114"/>
      <c r="D14" s="114"/>
      <c r="E14" s="114"/>
      <c r="F14" s="39" t="s">
        <v>37</v>
      </c>
      <c r="G14" s="40">
        <v>210192</v>
      </c>
      <c r="H14" s="40">
        <f>210192+9000+7606</f>
        <v>226798</v>
      </c>
      <c r="I14" s="40">
        <v>168134</v>
      </c>
      <c r="J14" s="77">
        <v>175482</v>
      </c>
    </row>
    <row r="15" spans="1:10" ht="125.25" customHeight="1" hidden="1">
      <c r="A15" s="11" t="s">
        <v>38</v>
      </c>
      <c r="B15" s="182" t="s">
        <v>185</v>
      </c>
      <c r="C15" s="114"/>
      <c r="D15" s="114"/>
      <c r="E15" s="114"/>
      <c r="F15" s="39" t="s">
        <v>38</v>
      </c>
      <c r="G15" s="40">
        <v>1900</v>
      </c>
      <c r="H15" s="40">
        <v>1900</v>
      </c>
      <c r="I15" s="40">
        <v>1266</v>
      </c>
      <c r="J15" s="77">
        <v>655</v>
      </c>
    </row>
    <row r="16" spans="1:10" ht="50.25" customHeight="1" hidden="1">
      <c r="A16" s="11" t="s">
        <v>39</v>
      </c>
      <c r="B16" s="182" t="s">
        <v>75</v>
      </c>
      <c r="C16" s="114"/>
      <c r="D16" s="114"/>
      <c r="E16" s="114"/>
      <c r="F16" s="39" t="s">
        <v>39</v>
      </c>
      <c r="G16" s="40">
        <v>200</v>
      </c>
      <c r="H16" s="40">
        <v>200</v>
      </c>
      <c r="I16" s="40">
        <v>100</v>
      </c>
      <c r="J16" s="77">
        <v>844</v>
      </c>
    </row>
    <row r="17" spans="1:10" ht="233.25" customHeight="1" hidden="1">
      <c r="A17" s="11" t="s">
        <v>40</v>
      </c>
      <c r="B17" s="182" t="s">
        <v>186</v>
      </c>
      <c r="C17" s="114"/>
      <c r="D17" s="114"/>
      <c r="E17" s="114"/>
      <c r="F17" s="39" t="s">
        <v>40</v>
      </c>
      <c r="G17" s="40">
        <v>50</v>
      </c>
      <c r="H17" s="40">
        <v>50</v>
      </c>
      <c r="I17" s="40">
        <v>30</v>
      </c>
      <c r="J17" s="77">
        <v>35</v>
      </c>
    </row>
    <row r="18" spans="1:10" ht="21" customHeight="1">
      <c r="A18" s="12" t="s">
        <v>41</v>
      </c>
      <c r="B18" s="180" t="s">
        <v>42</v>
      </c>
      <c r="C18" s="113"/>
      <c r="D18" s="113"/>
      <c r="E18" s="113"/>
      <c r="F18" s="37" t="s">
        <v>41</v>
      </c>
      <c r="G18" s="38">
        <f>G19+G22</f>
        <v>75954</v>
      </c>
      <c r="H18" s="38">
        <f>H19+H22</f>
        <v>81545</v>
      </c>
      <c r="I18" s="38">
        <f>I19+I22</f>
        <v>33735</v>
      </c>
      <c r="J18" s="76">
        <f>J19+J22</f>
        <v>85117</v>
      </c>
    </row>
    <row r="19" spans="1:10" ht="52.5" customHeight="1">
      <c r="A19" s="13" t="s">
        <v>144</v>
      </c>
      <c r="B19" s="181" t="s">
        <v>43</v>
      </c>
      <c r="C19" s="121"/>
      <c r="D19" s="121"/>
      <c r="E19" s="121"/>
      <c r="F19" s="41" t="s">
        <v>144</v>
      </c>
      <c r="G19" s="42">
        <v>32954</v>
      </c>
      <c r="H19" s="42">
        <v>35524</v>
      </c>
      <c r="I19" s="42">
        <f>I20+I21</f>
        <v>10578</v>
      </c>
      <c r="J19" s="78">
        <v>38117</v>
      </c>
    </row>
    <row r="20" spans="1:10" ht="51.75" customHeight="1" hidden="1">
      <c r="A20" s="11" t="s">
        <v>44</v>
      </c>
      <c r="B20" s="182" t="s">
        <v>45</v>
      </c>
      <c r="C20" s="114"/>
      <c r="D20" s="114"/>
      <c r="E20" s="114"/>
      <c r="F20" s="39" t="s">
        <v>44</v>
      </c>
      <c r="G20" s="43">
        <v>10771</v>
      </c>
      <c r="H20" s="43">
        <f>10771+1000</f>
        <v>11771</v>
      </c>
      <c r="I20" s="43">
        <v>9245</v>
      </c>
      <c r="J20" s="79">
        <v>9944</v>
      </c>
    </row>
    <row r="21" spans="1:10" ht="64.5" customHeight="1" hidden="1">
      <c r="A21" s="11" t="s">
        <v>46</v>
      </c>
      <c r="B21" s="182" t="s">
        <v>47</v>
      </c>
      <c r="C21" s="114"/>
      <c r="D21" s="114"/>
      <c r="E21" s="114"/>
      <c r="F21" s="39" t="s">
        <v>46</v>
      </c>
      <c r="G21" s="40">
        <v>2000</v>
      </c>
      <c r="H21" s="40">
        <v>2000</v>
      </c>
      <c r="I21" s="40">
        <v>1333</v>
      </c>
      <c r="J21" s="77">
        <v>1522</v>
      </c>
    </row>
    <row r="22" spans="1:11" ht="43.5" customHeight="1">
      <c r="A22" s="13" t="s">
        <v>77</v>
      </c>
      <c r="B22" s="181" t="s">
        <v>48</v>
      </c>
      <c r="C22" s="121"/>
      <c r="D22" s="121"/>
      <c r="E22" s="121"/>
      <c r="F22" s="41" t="s">
        <v>77</v>
      </c>
      <c r="G22" s="42">
        <v>43000</v>
      </c>
      <c r="H22" s="42">
        <v>46021</v>
      </c>
      <c r="I22" s="42">
        <v>23157</v>
      </c>
      <c r="J22" s="78">
        <v>47000</v>
      </c>
      <c r="K22" s="30"/>
    </row>
    <row r="23" spans="1:10" ht="23.25" customHeight="1">
      <c r="A23" s="12" t="s">
        <v>49</v>
      </c>
      <c r="B23" s="194" t="s">
        <v>50</v>
      </c>
      <c r="C23" s="116"/>
      <c r="D23" s="116"/>
      <c r="E23" s="116"/>
      <c r="F23" s="37" t="s">
        <v>49</v>
      </c>
      <c r="G23" s="38">
        <f>G24+G25+G28</f>
        <v>79189</v>
      </c>
      <c r="H23" s="38">
        <f>H24+H25+H28</f>
        <v>81428</v>
      </c>
      <c r="I23" s="38">
        <f>I24+I25+I28</f>
        <v>36966</v>
      </c>
      <c r="J23" s="76">
        <f>J24+J25+J28</f>
        <v>81700</v>
      </c>
    </row>
    <row r="24" spans="1:10" ht="25.5" customHeight="1">
      <c r="A24" s="13" t="s">
        <v>78</v>
      </c>
      <c r="B24" s="181" t="s">
        <v>177</v>
      </c>
      <c r="C24" s="121"/>
      <c r="D24" s="121"/>
      <c r="E24" s="121"/>
      <c r="F24" s="41" t="s">
        <v>178</v>
      </c>
      <c r="G24" s="42">
        <v>5000</v>
      </c>
      <c r="H24" s="42">
        <v>5500</v>
      </c>
      <c r="I24" s="42">
        <v>1100</v>
      </c>
      <c r="J24" s="78">
        <v>5500</v>
      </c>
    </row>
    <row r="25" spans="1:10" ht="19.5" customHeight="1">
      <c r="A25" s="10" t="s">
        <v>79</v>
      </c>
      <c r="B25" s="194" t="s">
        <v>80</v>
      </c>
      <c r="C25" s="116"/>
      <c r="D25" s="116"/>
      <c r="E25" s="116"/>
      <c r="F25" s="37" t="s">
        <v>79</v>
      </c>
      <c r="G25" s="38">
        <v>61891</v>
      </c>
      <c r="H25" s="38">
        <v>62806</v>
      </c>
      <c r="I25" s="38">
        <f>I26+I27</f>
        <v>32666</v>
      </c>
      <c r="J25" s="76">
        <v>63000</v>
      </c>
    </row>
    <row r="26" spans="1:10" ht="30.75" customHeight="1" hidden="1">
      <c r="A26" s="13" t="s">
        <v>145</v>
      </c>
      <c r="B26" s="181" t="s">
        <v>81</v>
      </c>
      <c r="C26" s="121"/>
      <c r="D26" s="121"/>
      <c r="E26" s="121"/>
      <c r="F26" s="41" t="s">
        <v>145</v>
      </c>
      <c r="G26" s="42">
        <v>34300</v>
      </c>
      <c r="H26" s="42">
        <v>34300</v>
      </c>
      <c r="I26" s="42">
        <v>22867</v>
      </c>
      <c r="J26" s="78">
        <v>24633</v>
      </c>
    </row>
    <row r="27" spans="1:10" ht="30.75" customHeight="1" hidden="1">
      <c r="A27" s="13" t="s">
        <v>146</v>
      </c>
      <c r="B27" s="181" t="s">
        <v>82</v>
      </c>
      <c r="C27" s="121"/>
      <c r="D27" s="121"/>
      <c r="E27" s="121"/>
      <c r="F27" s="41" t="s">
        <v>146</v>
      </c>
      <c r="G27" s="42">
        <v>14699</v>
      </c>
      <c r="H27" s="42">
        <v>14699</v>
      </c>
      <c r="I27" s="42">
        <v>9799</v>
      </c>
      <c r="J27" s="78">
        <v>11105</v>
      </c>
    </row>
    <row r="28" spans="1:10" ht="22.5" customHeight="1">
      <c r="A28" s="13" t="s">
        <v>83</v>
      </c>
      <c r="B28" s="181" t="s">
        <v>51</v>
      </c>
      <c r="C28" s="121"/>
      <c r="D28" s="121"/>
      <c r="E28" s="121"/>
      <c r="F28" s="41" t="s">
        <v>83</v>
      </c>
      <c r="G28" s="42">
        <v>12298</v>
      </c>
      <c r="H28" s="42">
        <v>13122</v>
      </c>
      <c r="I28" s="42">
        <f>I29+I30+I31</f>
        <v>3200</v>
      </c>
      <c r="J28" s="78">
        <v>13200</v>
      </c>
    </row>
    <row r="29" spans="1:10" ht="73.5" customHeight="1" hidden="1">
      <c r="A29" s="13" t="s">
        <v>147</v>
      </c>
      <c r="B29" s="181" t="s">
        <v>84</v>
      </c>
      <c r="C29" s="121"/>
      <c r="D29" s="121"/>
      <c r="E29" s="121"/>
      <c r="F29" s="41" t="s">
        <v>147</v>
      </c>
      <c r="G29" s="42">
        <v>6480</v>
      </c>
      <c r="H29" s="42">
        <v>270</v>
      </c>
      <c r="I29" s="42">
        <v>135</v>
      </c>
      <c r="J29" s="78">
        <v>136</v>
      </c>
    </row>
    <row r="30" spans="1:10" ht="75" customHeight="1" hidden="1">
      <c r="A30" s="13" t="s">
        <v>148</v>
      </c>
      <c r="B30" s="181" t="s">
        <v>86</v>
      </c>
      <c r="C30" s="121"/>
      <c r="D30" s="121"/>
      <c r="E30" s="121"/>
      <c r="F30" s="41" t="s">
        <v>148</v>
      </c>
      <c r="G30" s="42">
        <v>0</v>
      </c>
      <c r="H30" s="42">
        <v>0</v>
      </c>
      <c r="I30" s="42">
        <v>0</v>
      </c>
      <c r="J30" s="78">
        <v>0</v>
      </c>
    </row>
    <row r="31" spans="1:10" ht="76.5" customHeight="1" hidden="1">
      <c r="A31" s="13" t="s">
        <v>149</v>
      </c>
      <c r="B31" s="181" t="s">
        <v>85</v>
      </c>
      <c r="C31" s="121"/>
      <c r="D31" s="121"/>
      <c r="E31" s="121"/>
      <c r="F31" s="41" t="s">
        <v>149</v>
      </c>
      <c r="G31" s="42">
        <v>0</v>
      </c>
      <c r="H31" s="42">
        <v>6130</v>
      </c>
      <c r="I31" s="42">
        <v>3065</v>
      </c>
      <c r="J31" s="78">
        <v>2159</v>
      </c>
    </row>
    <row r="32" spans="1:10" ht="21.75" customHeight="1">
      <c r="A32" s="12" t="s">
        <v>52</v>
      </c>
      <c r="B32" s="180" t="s">
        <v>150</v>
      </c>
      <c r="C32" s="113"/>
      <c r="D32" s="113"/>
      <c r="E32" s="113"/>
      <c r="F32" s="37" t="s">
        <v>52</v>
      </c>
      <c r="G32" s="38">
        <v>6129</v>
      </c>
      <c r="H32" s="38">
        <v>6540</v>
      </c>
      <c r="I32" s="38">
        <f>SUM(I33:I35)</f>
        <v>3000</v>
      </c>
      <c r="J32" s="76">
        <v>6600</v>
      </c>
    </row>
    <row r="33" spans="1:10" ht="90.75" customHeight="1" hidden="1">
      <c r="A33" s="13" t="s">
        <v>53</v>
      </c>
      <c r="B33" s="181" t="s">
        <v>54</v>
      </c>
      <c r="C33" s="121"/>
      <c r="D33" s="121"/>
      <c r="E33" s="121"/>
      <c r="F33" s="41" t="s">
        <v>53</v>
      </c>
      <c r="G33" s="42">
        <v>1000</v>
      </c>
      <c r="H33" s="42">
        <v>1000</v>
      </c>
      <c r="I33" s="42">
        <v>666</v>
      </c>
      <c r="J33" s="78">
        <v>1046</v>
      </c>
    </row>
    <row r="34" spans="1:10" ht="106.5" customHeight="1" hidden="1">
      <c r="A34" s="13" t="s">
        <v>55</v>
      </c>
      <c r="B34" s="194" t="s">
        <v>56</v>
      </c>
      <c r="C34" s="116"/>
      <c r="D34" s="116"/>
      <c r="E34" s="116"/>
      <c r="F34" s="41" t="s">
        <v>55</v>
      </c>
      <c r="G34" s="38">
        <v>3500</v>
      </c>
      <c r="H34" s="38">
        <v>3500</v>
      </c>
      <c r="I34" s="38">
        <v>2334</v>
      </c>
      <c r="J34" s="76">
        <v>2268</v>
      </c>
    </row>
    <row r="35" spans="1:10" ht="38.25" customHeight="1" hidden="1">
      <c r="A35" s="13" t="s">
        <v>152</v>
      </c>
      <c r="B35" s="194" t="s">
        <v>153</v>
      </c>
      <c r="C35" s="116"/>
      <c r="D35" s="116"/>
      <c r="E35" s="116"/>
      <c r="F35" s="41" t="s">
        <v>152</v>
      </c>
      <c r="G35" s="38">
        <v>0</v>
      </c>
      <c r="H35" s="38">
        <v>0</v>
      </c>
      <c r="I35" s="38">
        <v>0</v>
      </c>
      <c r="J35" s="76">
        <v>11</v>
      </c>
    </row>
    <row r="36" spans="1:10" ht="45" customHeight="1" hidden="1">
      <c r="A36" s="13" t="s">
        <v>151</v>
      </c>
      <c r="B36" s="181" t="s">
        <v>87</v>
      </c>
      <c r="C36" s="121"/>
      <c r="D36" s="121"/>
      <c r="E36" s="121"/>
      <c r="F36" s="41" t="s">
        <v>151</v>
      </c>
      <c r="G36" s="38">
        <v>0</v>
      </c>
      <c r="H36" s="38">
        <v>0</v>
      </c>
      <c r="I36" s="38">
        <v>0</v>
      </c>
      <c r="J36" s="76">
        <v>0</v>
      </c>
    </row>
    <row r="37" spans="1:10" ht="46.5" customHeight="1" hidden="1">
      <c r="A37" s="13" t="s">
        <v>58</v>
      </c>
      <c r="B37" s="181" t="s">
        <v>59</v>
      </c>
      <c r="C37" s="121"/>
      <c r="D37" s="121"/>
      <c r="E37" s="121"/>
      <c r="F37" s="41" t="s">
        <v>58</v>
      </c>
      <c r="G37" s="42">
        <f>G38+G39+G40</f>
        <v>0</v>
      </c>
      <c r="H37" s="42">
        <f>H38+H39+H40</f>
        <v>0</v>
      </c>
      <c r="I37" s="42">
        <f>I38+I39+I40</f>
        <v>0</v>
      </c>
      <c r="J37" s="78">
        <f>J38+J39+J40</f>
        <v>57</v>
      </c>
    </row>
    <row r="38" spans="1:10" ht="30" customHeight="1" hidden="1">
      <c r="A38" s="13" t="s">
        <v>60</v>
      </c>
      <c r="B38" s="181" t="s">
        <v>61</v>
      </c>
      <c r="C38" s="121"/>
      <c r="D38" s="121"/>
      <c r="E38" s="121"/>
      <c r="F38" s="41" t="s">
        <v>60</v>
      </c>
      <c r="G38" s="42">
        <v>0</v>
      </c>
      <c r="H38" s="42">
        <v>0</v>
      </c>
      <c r="I38" s="42">
        <v>0</v>
      </c>
      <c r="J38" s="78">
        <v>3</v>
      </c>
    </row>
    <row r="39" spans="1:10" ht="81" customHeight="1" hidden="1">
      <c r="A39" s="13" t="s">
        <v>62</v>
      </c>
      <c r="B39" s="181" t="s">
        <v>63</v>
      </c>
      <c r="C39" s="121"/>
      <c r="D39" s="121"/>
      <c r="E39" s="121"/>
      <c r="F39" s="41" t="s">
        <v>62</v>
      </c>
      <c r="G39" s="42">
        <v>0</v>
      </c>
      <c r="H39" s="42">
        <v>0</v>
      </c>
      <c r="I39" s="42">
        <v>0</v>
      </c>
      <c r="J39" s="78">
        <v>11</v>
      </c>
    </row>
    <row r="40" spans="1:10" ht="51.75" customHeight="1" hidden="1" thickBot="1">
      <c r="A40" s="10" t="s">
        <v>64</v>
      </c>
      <c r="B40" s="180" t="s">
        <v>65</v>
      </c>
      <c r="C40" s="113"/>
      <c r="D40" s="113"/>
      <c r="E40" s="113"/>
      <c r="F40" s="37" t="s">
        <v>64</v>
      </c>
      <c r="G40" s="38">
        <v>0</v>
      </c>
      <c r="H40" s="38">
        <v>0</v>
      </c>
      <c r="I40" s="38">
        <v>0</v>
      </c>
      <c r="J40" s="76">
        <v>43</v>
      </c>
    </row>
    <row r="41" spans="1:10" ht="21.75" customHeight="1" hidden="1" thickBot="1" thickTop="1">
      <c r="A41" s="14"/>
      <c r="B41" s="214" t="s">
        <v>0</v>
      </c>
      <c r="C41" s="148"/>
      <c r="D41" s="148"/>
      <c r="E41" s="148"/>
      <c r="F41" s="45"/>
      <c r="G41" s="46" t="e">
        <f>SUM(G45+G47+G53+#REF!+G57+G59+G60+G74+#REF!)</f>
        <v>#REF!</v>
      </c>
      <c r="H41" s="46" t="e">
        <f>SUM(H45+H47+H53+#REF!+H57+H59+H60+H74+#REF!)</f>
        <v>#REF!</v>
      </c>
      <c r="I41" s="46" t="e">
        <f>SUM(I45+I47+I53+#REF!+I57+I59+I60+I74+#REF!)</f>
        <v>#REF!</v>
      </c>
      <c r="J41" s="80" t="e">
        <f>SUM(J45+J47+J53+#REF!+J57+J59+J60+J74+#REF!)</f>
        <v>#REF!</v>
      </c>
    </row>
    <row r="42" spans="1:10" ht="57.75" customHeight="1">
      <c r="A42" s="65"/>
      <c r="B42" s="216" t="s">
        <v>211</v>
      </c>
      <c r="C42" s="107"/>
      <c r="D42" s="107"/>
      <c r="E42" s="108"/>
      <c r="F42" s="49" t="s">
        <v>210</v>
      </c>
      <c r="G42" s="44">
        <f>SUM(G44+G45+G47+G53+G56)</f>
        <v>28945</v>
      </c>
      <c r="H42" s="44">
        <f>SUM(H44+H45+H47+H53+H56)</f>
        <v>28921</v>
      </c>
      <c r="I42" s="44">
        <f>SUM(I44+I45+I47+I53+I56)</f>
        <v>24158</v>
      </c>
      <c r="J42" s="81">
        <f>SUM(J44+J45+J47+J53+J56)</f>
        <v>28927</v>
      </c>
    </row>
    <row r="43" spans="1:10" ht="37.5" customHeight="1" hidden="1">
      <c r="A43" s="10" t="s">
        <v>88</v>
      </c>
      <c r="B43" s="180" t="s">
        <v>89</v>
      </c>
      <c r="C43" s="113"/>
      <c r="D43" s="113"/>
      <c r="E43" s="113"/>
      <c r="F43" s="37" t="s">
        <v>88</v>
      </c>
      <c r="G43" s="38">
        <v>40</v>
      </c>
      <c r="H43" s="38">
        <v>40</v>
      </c>
      <c r="I43" s="38">
        <v>0</v>
      </c>
      <c r="J43" s="76">
        <v>27</v>
      </c>
    </row>
    <row r="44" spans="1:10" ht="90" customHeight="1">
      <c r="A44" s="10"/>
      <c r="B44" s="194" t="s">
        <v>217</v>
      </c>
      <c r="C44" s="116"/>
      <c r="D44" s="116"/>
      <c r="E44" s="116"/>
      <c r="F44" s="37" t="s">
        <v>216</v>
      </c>
      <c r="G44" s="38">
        <v>50</v>
      </c>
      <c r="H44" s="38">
        <v>50</v>
      </c>
      <c r="I44" s="38"/>
      <c r="J44" s="76">
        <v>50</v>
      </c>
    </row>
    <row r="45" spans="1:10" ht="45" customHeight="1">
      <c r="A45" s="12" t="s">
        <v>1</v>
      </c>
      <c r="B45" s="194" t="s">
        <v>2</v>
      </c>
      <c r="C45" s="116"/>
      <c r="D45" s="116"/>
      <c r="E45" s="116"/>
      <c r="F45" s="37" t="s">
        <v>1</v>
      </c>
      <c r="G45" s="38">
        <v>18</v>
      </c>
      <c r="H45" s="38">
        <v>2</v>
      </c>
      <c r="I45" s="38">
        <f>I46</f>
        <v>700</v>
      </c>
      <c r="J45" s="76">
        <v>0</v>
      </c>
    </row>
    <row r="46" spans="1:10" ht="72.75" customHeight="1" hidden="1">
      <c r="A46" s="10" t="s">
        <v>90</v>
      </c>
      <c r="B46" s="194" t="s">
        <v>91</v>
      </c>
      <c r="C46" s="116"/>
      <c r="D46" s="116"/>
      <c r="E46" s="116"/>
      <c r="F46" s="37" t="s">
        <v>90</v>
      </c>
      <c r="G46" s="38">
        <v>900</v>
      </c>
      <c r="H46" s="38">
        <v>900</v>
      </c>
      <c r="I46" s="38">
        <v>700</v>
      </c>
      <c r="J46" s="76">
        <v>569</v>
      </c>
    </row>
    <row r="47" spans="1:10" ht="54" customHeight="1">
      <c r="A47" s="12" t="s">
        <v>3</v>
      </c>
      <c r="B47" s="194" t="s">
        <v>71</v>
      </c>
      <c r="C47" s="116"/>
      <c r="D47" s="116"/>
      <c r="E47" s="116"/>
      <c r="F47" s="37" t="s">
        <v>3</v>
      </c>
      <c r="G47" s="38">
        <v>23000</v>
      </c>
      <c r="H47" s="38">
        <v>23000</v>
      </c>
      <c r="I47" s="38">
        <f>I48+I51</f>
        <v>23350</v>
      </c>
      <c r="J47" s="76">
        <v>23000</v>
      </c>
    </row>
    <row r="48" spans="1:10" ht="107.25" customHeight="1" hidden="1">
      <c r="A48" s="10" t="s">
        <v>4</v>
      </c>
      <c r="B48" s="194" t="s">
        <v>5</v>
      </c>
      <c r="C48" s="116"/>
      <c r="D48" s="116"/>
      <c r="E48" s="116"/>
      <c r="F48" s="37" t="s">
        <v>4</v>
      </c>
      <c r="G48" s="38">
        <f>G49+G50</f>
        <v>18700</v>
      </c>
      <c r="H48" s="38">
        <f>H49+H50</f>
        <v>32700</v>
      </c>
      <c r="I48" s="38">
        <f>I49+I50</f>
        <v>23350</v>
      </c>
      <c r="J48" s="76">
        <f>J49+J50</f>
        <v>24684</v>
      </c>
    </row>
    <row r="49" spans="1:10" ht="114.75" customHeight="1" hidden="1">
      <c r="A49" s="16" t="s">
        <v>92</v>
      </c>
      <c r="B49" s="215" t="s">
        <v>93</v>
      </c>
      <c r="C49" s="104"/>
      <c r="D49" s="104"/>
      <c r="E49" s="104"/>
      <c r="F49" s="47" t="s">
        <v>92</v>
      </c>
      <c r="G49" s="43">
        <v>18640</v>
      </c>
      <c r="H49" s="43">
        <f>26990+5000</f>
        <v>31990</v>
      </c>
      <c r="I49" s="43">
        <v>22996</v>
      </c>
      <c r="J49" s="79">
        <v>23583</v>
      </c>
    </row>
    <row r="50" spans="1:10" ht="119.25" customHeight="1" hidden="1">
      <c r="A50" s="16" t="s">
        <v>94</v>
      </c>
      <c r="B50" s="215" t="s">
        <v>95</v>
      </c>
      <c r="C50" s="104"/>
      <c r="D50" s="104"/>
      <c r="E50" s="104"/>
      <c r="F50" s="47" t="s">
        <v>94</v>
      </c>
      <c r="G50" s="43">
        <v>60</v>
      </c>
      <c r="H50" s="43">
        <v>710</v>
      </c>
      <c r="I50" s="43">
        <v>354</v>
      </c>
      <c r="J50" s="79">
        <v>1101</v>
      </c>
    </row>
    <row r="51" spans="1:10" ht="78.75" customHeight="1" hidden="1">
      <c r="A51" s="10" t="s">
        <v>155</v>
      </c>
      <c r="B51" s="194" t="s">
        <v>154</v>
      </c>
      <c r="C51" s="116"/>
      <c r="D51" s="116"/>
      <c r="E51" s="116"/>
      <c r="F51" s="37" t="s">
        <v>155</v>
      </c>
      <c r="G51" s="38">
        <f>G52</f>
        <v>0</v>
      </c>
      <c r="H51" s="38">
        <f>H52</f>
        <v>0</v>
      </c>
      <c r="I51" s="38">
        <f>I52</f>
        <v>0</v>
      </c>
      <c r="J51" s="76">
        <f>J52</f>
        <v>-5</v>
      </c>
    </row>
    <row r="52" spans="1:10" ht="69.75" customHeight="1" hidden="1">
      <c r="A52" s="16" t="s">
        <v>156</v>
      </c>
      <c r="B52" s="215" t="s">
        <v>157</v>
      </c>
      <c r="C52" s="104"/>
      <c r="D52" s="104"/>
      <c r="E52" s="104"/>
      <c r="F52" s="47" t="s">
        <v>156</v>
      </c>
      <c r="G52" s="43">
        <v>0</v>
      </c>
      <c r="H52" s="43">
        <v>0</v>
      </c>
      <c r="I52" s="43">
        <v>0</v>
      </c>
      <c r="J52" s="79">
        <v>-5</v>
      </c>
    </row>
    <row r="53" spans="1:10" ht="34.5" customHeight="1">
      <c r="A53" s="12" t="s">
        <v>6</v>
      </c>
      <c r="B53" s="194" t="s">
        <v>7</v>
      </c>
      <c r="C53" s="116"/>
      <c r="D53" s="116"/>
      <c r="E53" s="116"/>
      <c r="F53" s="37" t="s">
        <v>6</v>
      </c>
      <c r="G53" s="38">
        <v>100</v>
      </c>
      <c r="H53" s="38">
        <v>100</v>
      </c>
      <c r="I53" s="38">
        <f>I54</f>
        <v>108</v>
      </c>
      <c r="J53" s="76">
        <v>100</v>
      </c>
    </row>
    <row r="54" spans="1:10" ht="93" customHeight="1" hidden="1">
      <c r="A54" s="10" t="s">
        <v>96</v>
      </c>
      <c r="B54" s="181" t="s">
        <v>97</v>
      </c>
      <c r="C54" s="121"/>
      <c r="D54" s="121"/>
      <c r="E54" s="121"/>
      <c r="F54" s="37" t="s">
        <v>96</v>
      </c>
      <c r="G54" s="38">
        <v>108</v>
      </c>
      <c r="H54" s="38">
        <v>108</v>
      </c>
      <c r="I54" s="38">
        <v>108</v>
      </c>
      <c r="J54" s="76">
        <v>108</v>
      </c>
    </row>
    <row r="55" spans="1:10" ht="38.25" customHeight="1" hidden="1">
      <c r="A55" s="13" t="s">
        <v>98</v>
      </c>
      <c r="B55" s="181" t="s">
        <v>99</v>
      </c>
      <c r="C55" s="121"/>
      <c r="D55" s="121"/>
      <c r="E55" s="121"/>
      <c r="F55" s="41" t="s">
        <v>98</v>
      </c>
      <c r="G55" s="42">
        <v>14000</v>
      </c>
      <c r="H55" s="42">
        <f>14000+2000+5000</f>
        <v>21000</v>
      </c>
      <c r="I55" s="42">
        <v>15882</v>
      </c>
      <c r="J55" s="78">
        <v>15882</v>
      </c>
    </row>
    <row r="56" spans="1:10" ht="105" customHeight="1">
      <c r="A56" s="13"/>
      <c r="B56" s="193" t="s">
        <v>218</v>
      </c>
      <c r="C56" s="105"/>
      <c r="D56" s="105"/>
      <c r="E56" s="105"/>
      <c r="F56" s="41" t="s">
        <v>195</v>
      </c>
      <c r="G56" s="42">
        <v>5777</v>
      </c>
      <c r="H56" s="42">
        <v>5769</v>
      </c>
      <c r="I56" s="42"/>
      <c r="J56" s="78">
        <v>5777</v>
      </c>
    </row>
    <row r="57" spans="1:10" ht="45" customHeight="1">
      <c r="A57" s="17" t="s">
        <v>9</v>
      </c>
      <c r="B57" s="193" t="s">
        <v>10</v>
      </c>
      <c r="C57" s="105"/>
      <c r="D57" s="105"/>
      <c r="E57" s="105"/>
      <c r="F57" s="41" t="s">
        <v>9</v>
      </c>
      <c r="G57" s="42">
        <v>3786</v>
      </c>
      <c r="H57" s="42">
        <v>3976</v>
      </c>
      <c r="I57" s="42">
        <f>I58</f>
        <v>2664</v>
      </c>
      <c r="J57" s="78">
        <v>4000</v>
      </c>
    </row>
    <row r="58" spans="1:10" ht="33.75" customHeight="1" hidden="1">
      <c r="A58" s="13" t="s">
        <v>11</v>
      </c>
      <c r="B58" s="193" t="s">
        <v>12</v>
      </c>
      <c r="C58" s="105"/>
      <c r="D58" s="105"/>
      <c r="E58" s="105"/>
      <c r="F58" s="41" t="s">
        <v>11</v>
      </c>
      <c r="G58" s="42">
        <v>8086</v>
      </c>
      <c r="H58" s="42">
        <f>8086-5000</f>
        <v>3086</v>
      </c>
      <c r="I58" s="42">
        <v>2664</v>
      </c>
      <c r="J58" s="78">
        <v>2664</v>
      </c>
    </row>
    <row r="59" spans="1:10" ht="42.75" customHeight="1">
      <c r="A59" s="17" t="s">
        <v>15</v>
      </c>
      <c r="B59" s="193" t="s">
        <v>16</v>
      </c>
      <c r="C59" s="105"/>
      <c r="D59" s="105"/>
      <c r="E59" s="105"/>
      <c r="F59" s="41" t="s">
        <v>15</v>
      </c>
      <c r="G59" s="42">
        <v>1141</v>
      </c>
      <c r="H59" s="42">
        <v>939</v>
      </c>
      <c r="I59" s="42" t="e">
        <f>SUM(#REF!)</f>
        <v>#REF!</v>
      </c>
      <c r="J59" s="78">
        <v>835</v>
      </c>
    </row>
    <row r="60" spans="1:10" ht="23.25" customHeight="1">
      <c r="A60" s="12" t="s">
        <v>17</v>
      </c>
      <c r="B60" s="194" t="s">
        <v>18</v>
      </c>
      <c r="C60" s="116"/>
      <c r="D60" s="116"/>
      <c r="E60" s="116"/>
      <c r="F60" s="37" t="s">
        <v>17</v>
      </c>
      <c r="G60" s="38">
        <v>8851</v>
      </c>
      <c r="H60" s="38">
        <v>9444</v>
      </c>
      <c r="I60" s="38">
        <f>I61+I62+I63+I64+I73+I65+I66+I69+I70+I71+I72</f>
        <v>4693</v>
      </c>
      <c r="J60" s="76">
        <v>10000</v>
      </c>
    </row>
    <row r="61" spans="1:10" ht="88.5" customHeight="1" hidden="1">
      <c r="A61" s="13" t="s">
        <v>19</v>
      </c>
      <c r="B61" s="181" t="s">
        <v>104</v>
      </c>
      <c r="C61" s="121"/>
      <c r="D61" s="121"/>
      <c r="E61" s="121"/>
      <c r="F61" s="41" t="s">
        <v>19</v>
      </c>
      <c r="G61" s="42">
        <v>100</v>
      </c>
      <c r="H61" s="42">
        <v>100</v>
      </c>
      <c r="I61" s="42">
        <v>75</v>
      </c>
      <c r="J61" s="78">
        <v>34</v>
      </c>
    </row>
    <row r="62" spans="1:10" ht="66.75" customHeight="1" hidden="1">
      <c r="A62" s="13" t="s">
        <v>20</v>
      </c>
      <c r="B62" s="181" t="s">
        <v>21</v>
      </c>
      <c r="C62" s="121"/>
      <c r="D62" s="121"/>
      <c r="E62" s="121"/>
      <c r="F62" s="41" t="s">
        <v>20</v>
      </c>
      <c r="G62" s="42">
        <v>10</v>
      </c>
      <c r="H62" s="42">
        <v>10</v>
      </c>
      <c r="I62" s="42">
        <v>7</v>
      </c>
      <c r="J62" s="78">
        <v>15</v>
      </c>
    </row>
    <row r="63" spans="1:10" ht="71.25" customHeight="1" hidden="1">
      <c r="A63" s="13" t="s">
        <v>22</v>
      </c>
      <c r="B63" s="181" t="s">
        <v>23</v>
      </c>
      <c r="C63" s="121"/>
      <c r="D63" s="121"/>
      <c r="E63" s="121"/>
      <c r="F63" s="41" t="s">
        <v>22</v>
      </c>
      <c r="G63" s="42">
        <v>200</v>
      </c>
      <c r="H63" s="42">
        <v>200</v>
      </c>
      <c r="I63" s="42">
        <v>150</v>
      </c>
      <c r="J63" s="78">
        <v>107</v>
      </c>
    </row>
    <row r="64" spans="1:10" ht="33" customHeight="1" hidden="1">
      <c r="A64" s="13" t="s">
        <v>105</v>
      </c>
      <c r="B64" s="181" t="s">
        <v>106</v>
      </c>
      <c r="C64" s="121"/>
      <c r="D64" s="121"/>
      <c r="E64" s="121"/>
      <c r="F64" s="41" t="s">
        <v>105</v>
      </c>
      <c r="G64" s="42">
        <v>500</v>
      </c>
      <c r="H64" s="42">
        <v>500</v>
      </c>
      <c r="I64" s="42">
        <v>250</v>
      </c>
      <c r="J64" s="78">
        <v>76</v>
      </c>
    </row>
    <row r="65" spans="1:10" ht="64.5" customHeight="1" hidden="1">
      <c r="A65" s="13" t="s">
        <v>107</v>
      </c>
      <c r="B65" s="181" t="s">
        <v>108</v>
      </c>
      <c r="C65" s="121"/>
      <c r="D65" s="121"/>
      <c r="E65" s="121"/>
      <c r="F65" s="41" t="s">
        <v>107</v>
      </c>
      <c r="G65" s="42">
        <v>5</v>
      </c>
      <c r="H65" s="42">
        <v>5</v>
      </c>
      <c r="I65" s="42">
        <v>0</v>
      </c>
      <c r="J65" s="78">
        <v>27</v>
      </c>
    </row>
    <row r="66" spans="1:10" ht="64.5" customHeight="1" hidden="1">
      <c r="A66" s="13" t="s">
        <v>115</v>
      </c>
      <c r="B66" s="181" t="s">
        <v>109</v>
      </c>
      <c r="C66" s="121"/>
      <c r="D66" s="121"/>
      <c r="E66" s="121"/>
      <c r="F66" s="41" t="s">
        <v>115</v>
      </c>
      <c r="G66" s="42">
        <v>0</v>
      </c>
      <c r="H66" s="42">
        <v>0</v>
      </c>
      <c r="I66" s="42">
        <v>0</v>
      </c>
      <c r="J66" s="78">
        <v>482</v>
      </c>
    </row>
    <row r="67" spans="1:10" ht="64.5" customHeight="1" hidden="1">
      <c r="A67" s="13" t="s">
        <v>165</v>
      </c>
      <c r="B67" s="181" t="s">
        <v>166</v>
      </c>
      <c r="C67" s="121"/>
      <c r="D67" s="121"/>
      <c r="E67" s="121"/>
      <c r="F67" s="41" t="s">
        <v>165</v>
      </c>
      <c r="G67" s="42">
        <v>0</v>
      </c>
      <c r="H67" s="42">
        <v>0</v>
      </c>
      <c r="I67" s="42">
        <v>0</v>
      </c>
      <c r="J67" s="78">
        <v>35</v>
      </c>
    </row>
    <row r="68" spans="1:10" ht="64.5" customHeight="1" hidden="1">
      <c r="A68" s="13" t="s">
        <v>158</v>
      </c>
      <c r="B68" s="181" t="s">
        <v>159</v>
      </c>
      <c r="C68" s="121"/>
      <c r="D68" s="121"/>
      <c r="E68" s="121"/>
      <c r="F68" s="41" t="s">
        <v>158</v>
      </c>
      <c r="G68" s="42">
        <v>0</v>
      </c>
      <c r="H68" s="42">
        <v>0</v>
      </c>
      <c r="I68" s="42">
        <v>0</v>
      </c>
      <c r="J68" s="78">
        <v>28</v>
      </c>
    </row>
    <row r="69" spans="1:10" ht="64.5" customHeight="1" hidden="1">
      <c r="A69" s="13" t="s">
        <v>116</v>
      </c>
      <c r="B69" s="181" t="s">
        <v>110</v>
      </c>
      <c r="C69" s="121"/>
      <c r="D69" s="121"/>
      <c r="E69" s="121"/>
      <c r="F69" s="41" t="s">
        <v>116</v>
      </c>
      <c r="G69" s="42">
        <v>0</v>
      </c>
      <c r="H69" s="42">
        <v>0</v>
      </c>
      <c r="I69" s="42">
        <v>0</v>
      </c>
      <c r="J69" s="78">
        <v>3</v>
      </c>
    </row>
    <row r="70" spans="1:10" ht="64.5" customHeight="1" hidden="1">
      <c r="A70" s="13" t="s">
        <v>117</v>
      </c>
      <c r="B70" s="181" t="s">
        <v>111</v>
      </c>
      <c r="C70" s="121"/>
      <c r="D70" s="121"/>
      <c r="E70" s="121"/>
      <c r="F70" s="41" t="s">
        <v>117</v>
      </c>
      <c r="G70" s="42">
        <v>0</v>
      </c>
      <c r="H70" s="42">
        <v>0</v>
      </c>
      <c r="I70" s="42">
        <v>0</v>
      </c>
      <c r="J70" s="78">
        <v>192</v>
      </c>
    </row>
    <row r="71" spans="1:10" ht="68.25" customHeight="1" hidden="1">
      <c r="A71" s="13" t="s">
        <v>118</v>
      </c>
      <c r="B71" s="181" t="s">
        <v>112</v>
      </c>
      <c r="C71" s="121"/>
      <c r="D71" s="121"/>
      <c r="E71" s="121"/>
      <c r="F71" s="41" t="s">
        <v>118</v>
      </c>
      <c r="G71" s="42">
        <v>0</v>
      </c>
      <c r="H71" s="42">
        <v>0</v>
      </c>
      <c r="I71" s="42">
        <v>0</v>
      </c>
      <c r="J71" s="78">
        <v>307</v>
      </c>
    </row>
    <row r="72" spans="1:10" ht="43.5" customHeight="1" hidden="1">
      <c r="A72" s="13" t="s">
        <v>119</v>
      </c>
      <c r="B72" s="181" t="s">
        <v>113</v>
      </c>
      <c r="C72" s="121"/>
      <c r="D72" s="121"/>
      <c r="E72" s="121"/>
      <c r="F72" s="41" t="s">
        <v>119</v>
      </c>
      <c r="G72" s="42">
        <v>0</v>
      </c>
      <c r="H72" s="42">
        <v>0</v>
      </c>
      <c r="I72" s="42">
        <v>0</v>
      </c>
      <c r="J72" s="78">
        <v>1286</v>
      </c>
    </row>
    <row r="73" spans="1:10" ht="51" customHeight="1" hidden="1">
      <c r="A73" s="13" t="s">
        <v>120</v>
      </c>
      <c r="B73" s="181" t="s">
        <v>114</v>
      </c>
      <c r="C73" s="121"/>
      <c r="D73" s="121"/>
      <c r="E73" s="121"/>
      <c r="F73" s="41" t="s">
        <v>120</v>
      </c>
      <c r="G73" s="42">
        <v>5879</v>
      </c>
      <c r="H73" s="42">
        <v>5879</v>
      </c>
      <c r="I73" s="42">
        <v>4211</v>
      </c>
      <c r="J73" s="78">
        <v>2607</v>
      </c>
    </row>
    <row r="74" spans="1:10" ht="24.75" customHeight="1" thickBot="1">
      <c r="A74" s="17" t="s">
        <v>69</v>
      </c>
      <c r="B74" s="181" t="s">
        <v>68</v>
      </c>
      <c r="C74" s="121"/>
      <c r="D74" s="121"/>
      <c r="E74" s="121"/>
      <c r="F74" s="41" t="s">
        <v>69</v>
      </c>
      <c r="G74" s="42">
        <v>750</v>
      </c>
      <c r="H74" s="42">
        <v>800</v>
      </c>
      <c r="I74" s="42">
        <f>SUM(I75:I76)</f>
        <v>600</v>
      </c>
      <c r="J74" s="78">
        <v>500</v>
      </c>
    </row>
    <row r="75" spans="1:10" ht="40.5" customHeight="1" hidden="1">
      <c r="A75" s="13" t="s">
        <v>121</v>
      </c>
      <c r="B75" s="181" t="s">
        <v>122</v>
      </c>
      <c r="C75" s="121"/>
      <c r="D75" s="121"/>
      <c r="E75" s="121"/>
      <c r="F75" s="41" t="s">
        <v>121</v>
      </c>
      <c r="G75" s="42">
        <v>0</v>
      </c>
      <c r="H75" s="42">
        <v>0</v>
      </c>
      <c r="I75" s="42">
        <v>0</v>
      </c>
      <c r="J75" s="78">
        <v>12</v>
      </c>
    </row>
    <row r="76" spans="1:10" ht="36" customHeight="1" hidden="1" thickBot="1">
      <c r="A76" s="18" t="s">
        <v>123</v>
      </c>
      <c r="B76" s="181" t="s">
        <v>124</v>
      </c>
      <c r="C76" s="121"/>
      <c r="D76" s="121"/>
      <c r="E76" s="121"/>
      <c r="F76" s="41" t="s">
        <v>123</v>
      </c>
      <c r="G76" s="42">
        <v>1000</v>
      </c>
      <c r="H76" s="42">
        <v>1000</v>
      </c>
      <c r="I76" s="42">
        <v>600</v>
      </c>
      <c r="J76" s="78">
        <v>686</v>
      </c>
    </row>
    <row r="77" spans="1:10" ht="20.25" hidden="1" thickBot="1" thickTop="1">
      <c r="A77" s="19"/>
      <c r="B77" s="190" t="s">
        <v>24</v>
      </c>
      <c r="C77" s="120"/>
      <c r="D77" s="120"/>
      <c r="E77" s="120"/>
      <c r="F77" s="41"/>
      <c r="G77" s="48">
        <f>SUM(G10)</f>
        <v>885004</v>
      </c>
      <c r="H77" s="48">
        <f>SUM(H10)</f>
        <v>976139</v>
      </c>
      <c r="I77" s="48" t="e">
        <f>SUM(I10+I41)</f>
        <v>#REF!</v>
      </c>
      <c r="J77" s="82">
        <f>SUM(J10)</f>
        <v>1052713</v>
      </c>
    </row>
    <row r="78" spans="1:10" ht="20.25" thickBot="1" thickTop="1">
      <c r="A78" s="14" t="s">
        <v>25</v>
      </c>
      <c r="B78" s="191" t="s">
        <v>26</v>
      </c>
      <c r="C78" s="192"/>
      <c r="D78" s="192"/>
      <c r="E78" s="192"/>
      <c r="F78" s="49" t="s">
        <v>25</v>
      </c>
      <c r="G78" s="94">
        <v>2134220.8</v>
      </c>
      <c r="H78" s="94">
        <v>2180944.3</v>
      </c>
      <c r="I78" s="94" t="e">
        <f>SUM(#REF!+#REF!)</f>
        <v>#REF!</v>
      </c>
      <c r="J78" s="95">
        <v>2256750.9</v>
      </c>
    </row>
    <row r="79" spans="1:10" ht="68.25" customHeight="1" hidden="1">
      <c r="A79" s="10" t="s">
        <v>142</v>
      </c>
      <c r="B79" s="183" t="s">
        <v>133</v>
      </c>
      <c r="C79" s="184"/>
      <c r="D79" s="184"/>
      <c r="E79" s="184"/>
      <c r="F79" s="37" t="s">
        <v>142</v>
      </c>
      <c r="G79" s="96">
        <v>0</v>
      </c>
      <c r="H79" s="96">
        <v>0</v>
      </c>
      <c r="I79" s="96">
        <v>0</v>
      </c>
      <c r="J79" s="97">
        <v>0</v>
      </c>
    </row>
    <row r="80" spans="1:10" ht="36.75" customHeight="1" hidden="1">
      <c r="A80" s="10" t="s">
        <v>143</v>
      </c>
      <c r="B80" s="183" t="s">
        <v>134</v>
      </c>
      <c r="C80" s="184"/>
      <c r="D80" s="184"/>
      <c r="E80" s="184"/>
      <c r="F80" s="37" t="s">
        <v>143</v>
      </c>
      <c r="G80" s="96">
        <v>198867</v>
      </c>
      <c r="H80" s="96">
        <v>346092</v>
      </c>
      <c r="I80" s="96">
        <v>262851</v>
      </c>
      <c r="J80" s="97">
        <v>236326</v>
      </c>
    </row>
    <row r="81" spans="1:10" ht="57.75" customHeight="1" thickBot="1" thickTop="1">
      <c r="A81" s="22"/>
      <c r="B81" s="187" t="s">
        <v>204</v>
      </c>
      <c r="C81" s="188"/>
      <c r="D81" s="188"/>
      <c r="E81" s="189"/>
      <c r="F81" s="49" t="s">
        <v>205</v>
      </c>
      <c r="G81" s="98">
        <v>55068</v>
      </c>
      <c r="H81" s="98">
        <v>58754</v>
      </c>
      <c r="I81" s="98"/>
      <c r="J81" s="99">
        <v>61690</v>
      </c>
    </row>
    <row r="82" spans="1:10" ht="30.75" customHeight="1" thickBot="1" thickTop="1">
      <c r="A82" s="23"/>
      <c r="B82" s="185" t="s">
        <v>30</v>
      </c>
      <c r="C82" s="186"/>
      <c r="D82" s="186"/>
      <c r="E82" s="186"/>
      <c r="F82" s="91"/>
      <c r="G82" s="92">
        <f>SUM(G10+G78+G81)</f>
        <v>3074292.8</v>
      </c>
      <c r="H82" s="92">
        <f>SUM(H10+H78+H81)</f>
        <v>3215837.3</v>
      </c>
      <c r="I82" s="92" t="e">
        <f>SUM(I10+I78+I81)</f>
        <v>#REF!</v>
      </c>
      <c r="J82" s="93">
        <f>SUM(J10+J78+J81)</f>
        <v>3371153.9</v>
      </c>
    </row>
    <row r="83" spans="2:6" ht="13.5" thickTop="1">
      <c r="B83" s="1"/>
      <c r="C83" s="1"/>
      <c r="D83" s="1"/>
      <c r="E83" s="1"/>
      <c r="F83" s="1"/>
    </row>
    <row r="84" spans="2:6" ht="12.75">
      <c r="B84" s="1"/>
      <c r="C84" s="1"/>
      <c r="D84" s="1"/>
      <c r="E84" s="1"/>
      <c r="F84" s="1"/>
    </row>
    <row r="85" spans="2:6" ht="12.75">
      <c r="B85" s="1"/>
      <c r="C85" s="1"/>
      <c r="D85" s="1"/>
      <c r="E85" s="1"/>
      <c r="F85" s="1"/>
    </row>
    <row r="86" spans="2:6" ht="12.75">
      <c r="B86" s="1"/>
      <c r="C86" s="1"/>
      <c r="D86" s="1"/>
      <c r="E86" s="1"/>
      <c r="F86" s="1"/>
    </row>
    <row r="87" spans="2:6" ht="12.75">
      <c r="B87" s="1"/>
      <c r="C87" s="1"/>
      <c r="D87" s="1"/>
      <c r="E87" s="1"/>
      <c r="F87" s="1"/>
    </row>
    <row r="88" spans="2:6" ht="12.75">
      <c r="B88" s="1"/>
      <c r="C88" s="1"/>
      <c r="D88" s="1"/>
      <c r="E88" s="1"/>
      <c r="F88" s="1"/>
    </row>
    <row r="89" spans="2:6" ht="12.75">
      <c r="B89" s="1"/>
      <c r="C89" s="1"/>
      <c r="D89" s="1"/>
      <c r="E89" s="1"/>
      <c r="F89" s="1"/>
    </row>
    <row r="90" spans="2:6" ht="12.75">
      <c r="B90" s="1"/>
      <c r="C90" s="1"/>
      <c r="D90" s="1"/>
      <c r="E90" s="1"/>
      <c r="F90" s="1"/>
    </row>
    <row r="91" spans="2:6" ht="12.75">
      <c r="B91" s="1"/>
      <c r="C91" s="1"/>
      <c r="D91" s="1"/>
      <c r="E91" s="1"/>
      <c r="F91" s="1"/>
    </row>
    <row r="92" spans="2:6" ht="12.75">
      <c r="B92" s="1"/>
      <c r="C92" s="1"/>
      <c r="D92" s="1"/>
      <c r="E92" s="1"/>
      <c r="F92" s="1"/>
    </row>
    <row r="93" spans="2:6" ht="12.75">
      <c r="B93" s="1"/>
      <c r="C93" s="1"/>
      <c r="D93" s="1"/>
      <c r="E93" s="1"/>
      <c r="F93" s="1"/>
    </row>
    <row r="94" spans="2:6" ht="12.75">
      <c r="B94" s="1"/>
      <c r="C94" s="1"/>
      <c r="D94" s="1"/>
      <c r="E94" s="1"/>
      <c r="F94" s="1"/>
    </row>
    <row r="95" spans="2:6" ht="12.75">
      <c r="B95" s="1"/>
      <c r="C95" s="1"/>
      <c r="D95" s="1"/>
      <c r="E95" s="1"/>
      <c r="F95" s="1"/>
    </row>
    <row r="96" spans="2:6" ht="12.75">
      <c r="B96" s="1"/>
      <c r="C96" s="1"/>
      <c r="D96" s="1"/>
      <c r="E96" s="1"/>
      <c r="F96" s="1"/>
    </row>
    <row r="97" spans="2:6" ht="12.75">
      <c r="B97" s="1"/>
      <c r="C97" s="1"/>
      <c r="D97" s="1"/>
      <c r="E97" s="1"/>
      <c r="F97" s="1"/>
    </row>
    <row r="98" spans="2:6" ht="12.75">
      <c r="B98" s="1"/>
      <c r="C98" s="1"/>
      <c r="D98" s="1"/>
      <c r="E98" s="1"/>
      <c r="F98" s="1"/>
    </row>
    <row r="99" spans="2:6" ht="12.75">
      <c r="B99" s="1"/>
      <c r="C99" s="1"/>
      <c r="D99" s="1"/>
      <c r="E99" s="1"/>
      <c r="F99" s="1"/>
    </row>
    <row r="100" spans="2:6" ht="12.75">
      <c r="B100" s="1"/>
      <c r="C100" s="1"/>
      <c r="D100" s="1"/>
      <c r="E100" s="1"/>
      <c r="F100" s="1"/>
    </row>
    <row r="101" spans="2:6" ht="12.75">
      <c r="B101" s="1"/>
      <c r="C101" s="1"/>
      <c r="D101" s="1"/>
      <c r="E101" s="1"/>
      <c r="F101" s="1"/>
    </row>
    <row r="102" spans="2:6" ht="12.75">
      <c r="B102" s="1"/>
      <c r="C102" s="1"/>
      <c r="D102" s="1"/>
      <c r="E102" s="1"/>
      <c r="F102" s="1"/>
    </row>
    <row r="103" spans="2:6" ht="12.75">
      <c r="B103" s="1"/>
      <c r="C103" s="1"/>
      <c r="D103" s="1"/>
      <c r="E103" s="1"/>
      <c r="F103" s="1"/>
    </row>
    <row r="104" spans="2:6" ht="12.75">
      <c r="B104" s="1"/>
      <c r="C104" s="1"/>
      <c r="D104" s="1"/>
      <c r="E104" s="1"/>
      <c r="F104" s="1"/>
    </row>
    <row r="105" spans="2:6" ht="12.75">
      <c r="B105" s="1"/>
      <c r="C105" s="1"/>
      <c r="D105" s="1"/>
      <c r="E105" s="1"/>
      <c r="F105" s="1"/>
    </row>
    <row r="106" spans="2:6" ht="12.75">
      <c r="B106" s="1"/>
      <c r="C106" s="1"/>
      <c r="D106" s="1"/>
      <c r="E106" s="1"/>
      <c r="F106" s="1"/>
    </row>
    <row r="107" spans="2:6" ht="12.75">
      <c r="B107" s="1"/>
      <c r="C107" s="1"/>
      <c r="D107" s="1"/>
      <c r="E107" s="1"/>
      <c r="F107" s="1"/>
    </row>
    <row r="108" spans="2:6" ht="12.75">
      <c r="B108" s="1"/>
      <c r="C108" s="1"/>
      <c r="D108" s="1"/>
      <c r="E108" s="1"/>
      <c r="F108" s="1"/>
    </row>
    <row r="109" spans="2:6" ht="12.75">
      <c r="B109" s="1"/>
      <c r="C109" s="1"/>
      <c r="D109" s="1"/>
      <c r="E109" s="1"/>
      <c r="F109" s="1"/>
    </row>
    <row r="110" spans="2:6" ht="12.75">
      <c r="B110" s="1"/>
      <c r="C110" s="1"/>
      <c r="D110" s="1"/>
      <c r="E110" s="1"/>
      <c r="F110" s="1"/>
    </row>
    <row r="111" spans="2:6" ht="12.75">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row r="166" spans="2:6" ht="12.75">
      <c r="B166" s="1"/>
      <c r="C166" s="1"/>
      <c r="D166" s="1"/>
      <c r="E166" s="1"/>
      <c r="F166" s="1"/>
    </row>
    <row r="167" spans="2:6" ht="12.75">
      <c r="B167" s="1"/>
      <c r="C167" s="1"/>
      <c r="D167" s="1"/>
      <c r="E167" s="1"/>
      <c r="F167" s="1"/>
    </row>
    <row r="168" spans="2:6" ht="12.75">
      <c r="B168" s="1"/>
      <c r="C168" s="1"/>
      <c r="D168" s="1"/>
      <c r="E168" s="1"/>
      <c r="F168" s="1"/>
    </row>
    <row r="169" spans="2:6" ht="12.75">
      <c r="B169" s="1"/>
      <c r="C169" s="1"/>
      <c r="D169" s="1"/>
      <c r="E169" s="1"/>
      <c r="F169" s="1"/>
    </row>
    <row r="170" spans="2:6" ht="12.75">
      <c r="B170" s="1"/>
      <c r="C170" s="1"/>
      <c r="D170" s="1"/>
      <c r="E170" s="1"/>
      <c r="F170" s="1"/>
    </row>
    <row r="171" spans="2:6" ht="12.75">
      <c r="B171" s="1"/>
      <c r="C171" s="1"/>
      <c r="D171" s="1"/>
      <c r="E171" s="1"/>
      <c r="F171" s="1"/>
    </row>
    <row r="172" spans="2:6" ht="12.75">
      <c r="B172" s="1"/>
      <c r="C172" s="1"/>
      <c r="D172" s="1"/>
      <c r="E172" s="1"/>
      <c r="F172" s="1"/>
    </row>
    <row r="173" spans="2:6" ht="12.75">
      <c r="B173" s="1"/>
      <c r="C173" s="1"/>
      <c r="D173" s="1"/>
      <c r="E173" s="1"/>
      <c r="F173" s="1"/>
    </row>
    <row r="174" spans="2:6" ht="12.75">
      <c r="B174" s="1"/>
      <c r="C174" s="1"/>
      <c r="D174" s="1"/>
      <c r="E174" s="1"/>
      <c r="F174" s="1"/>
    </row>
    <row r="175" spans="2:6" ht="12.75">
      <c r="B175" s="1"/>
      <c r="C175" s="1"/>
      <c r="D175" s="1"/>
      <c r="E175" s="1"/>
      <c r="F175" s="1"/>
    </row>
    <row r="176" spans="2:6" ht="12.75">
      <c r="B176" s="1"/>
      <c r="C176" s="1"/>
      <c r="D176" s="1"/>
      <c r="E176" s="1"/>
      <c r="F176" s="1"/>
    </row>
    <row r="177" spans="2:6" ht="12.75">
      <c r="B177" s="1"/>
      <c r="C177" s="1"/>
      <c r="D177" s="1"/>
      <c r="E177" s="1"/>
      <c r="F177" s="1"/>
    </row>
    <row r="178" spans="2:6" ht="12.75">
      <c r="B178" s="1"/>
      <c r="C178" s="1"/>
      <c r="D178" s="1"/>
      <c r="E178" s="1"/>
      <c r="F178" s="1"/>
    </row>
    <row r="179" spans="2:6" ht="12.75">
      <c r="B179" s="1"/>
      <c r="C179" s="1"/>
      <c r="D179" s="1"/>
      <c r="E179" s="1"/>
      <c r="F179" s="1"/>
    </row>
    <row r="180" spans="2:6" ht="12.75">
      <c r="B180" s="1"/>
      <c r="C180" s="1"/>
      <c r="D180" s="1"/>
      <c r="E180" s="1"/>
      <c r="F180" s="1"/>
    </row>
    <row r="181" spans="2:6" ht="12.75">
      <c r="B181" s="1"/>
      <c r="C181" s="1"/>
      <c r="D181" s="1"/>
      <c r="E181" s="1"/>
      <c r="F181" s="1"/>
    </row>
    <row r="182" spans="2:6" ht="12.75">
      <c r="B182" s="1"/>
      <c r="C182" s="1"/>
      <c r="D182" s="1"/>
      <c r="E182" s="1"/>
      <c r="F182" s="1"/>
    </row>
    <row r="183" spans="2:6" ht="12.75">
      <c r="B183" s="1"/>
      <c r="C183" s="1"/>
      <c r="D183" s="1"/>
      <c r="E183" s="1"/>
      <c r="F183" s="1"/>
    </row>
    <row r="184" spans="2:6" ht="12.75">
      <c r="B184" s="1"/>
      <c r="C184" s="1"/>
      <c r="D184" s="1"/>
      <c r="E184" s="1"/>
      <c r="F184" s="1"/>
    </row>
    <row r="185" spans="2:6" ht="12.75">
      <c r="B185" s="1"/>
      <c r="C185" s="1"/>
      <c r="D185" s="1"/>
      <c r="E185" s="1"/>
      <c r="F185" s="1"/>
    </row>
    <row r="186" spans="2:6" ht="12.75">
      <c r="B186" s="1"/>
      <c r="C186" s="1"/>
      <c r="D186" s="1"/>
      <c r="E186" s="1"/>
      <c r="F186" s="1"/>
    </row>
    <row r="187" spans="2:6" ht="12.75">
      <c r="B187" s="1"/>
      <c r="C187" s="1"/>
      <c r="D187" s="1"/>
      <c r="E187" s="1"/>
      <c r="F187" s="1"/>
    </row>
    <row r="188" spans="2:6" ht="12.75">
      <c r="B188" s="1"/>
      <c r="C188" s="1"/>
      <c r="D188" s="1"/>
      <c r="E188" s="1"/>
      <c r="F188" s="1"/>
    </row>
    <row r="189" spans="2:6" ht="12.75">
      <c r="B189" s="1"/>
      <c r="C189" s="1"/>
      <c r="D189" s="1"/>
      <c r="E189" s="1"/>
      <c r="F189" s="1"/>
    </row>
    <row r="190" spans="2:6" ht="12.75">
      <c r="B190" s="1"/>
      <c r="C190" s="1"/>
      <c r="D190" s="1"/>
      <c r="E190" s="1"/>
      <c r="F190" s="1"/>
    </row>
    <row r="191" spans="2:6" ht="12.75">
      <c r="B191" s="1"/>
      <c r="C191" s="1"/>
      <c r="D191" s="1"/>
      <c r="E191" s="1"/>
      <c r="F191" s="1"/>
    </row>
    <row r="192" spans="2:6" ht="12.75">
      <c r="B192" s="1"/>
      <c r="C192" s="1"/>
      <c r="D192" s="1"/>
      <c r="E192" s="1"/>
      <c r="F192" s="1"/>
    </row>
    <row r="193" spans="2:6" ht="12.75">
      <c r="B193" s="1"/>
      <c r="C193" s="1"/>
      <c r="D193" s="1"/>
      <c r="E193" s="1"/>
      <c r="F193" s="1"/>
    </row>
    <row r="194" spans="2:6" ht="12.75">
      <c r="B194" s="1"/>
      <c r="C194" s="1"/>
      <c r="D194" s="1"/>
      <c r="E194" s="1"/>
      <c r="F194" s="1"/>
    </row>
    <row r="195" spans="2:6" ht="12.75">
      <c r="B195" s="1"/>
      <c r="C195" s="1"/>
      <c r="D195" s="1"/>
      <c r="E195" s="1"/>
      <c r="F195" s="1"/>
    </row>
    <row r="196" spans="2:6" ht="12.75">
      <c r="B196" s="1"/>
      <c r="C196" s="1"/>
      <c r="D196" s="1"/>
      <c r="E196" s="1"/>
      <c r="F196" s="1"/>
    </row>
    <row r="197" spans="2:6" ht="12.75">
      <c r="B197" s="1"/>
      <c r="C197" s="1"/>
      <c r="D197" s="1"/>
      <c r="E197" s="1"/>
      <c r="F197" s="1"/>
    </row>
    <row r="198" spans="2:6" ht="12.75">
      <c r="B198" s="1"/>
      <c r="C198" s="1"/>
      <c r="D198" s="1"/>
      <c r="E198" s="1"/>
      <c r="F198" s="1"/>
    </row>
    <row r="199" spans="2:6" ht="12.75">
      <c r="B199" s="1"/>
      <c r="C199" s="1"/>
      <c r="D199" s="1"/>
      <c r="E199" s="1"/>
      <c r="F199" s="1"/>
    </row>
    <row r="200" spans="2:6" ht="12.75">
      <c r="B200" s="1"/>
      <c r="C200" s="1"/>
      <c r="D200" s="1"/>
      <c r="E200" s="1"/>
      <c r="F200" s="1"/>
    </row>
    <row r="201" spans="2:6" ht="12.75">
      <c r="B201" s="1"/>
      <c r="C201" s="1"/>
      <c r="D201" s="1"/>
      <c r="E201" s="1"/>
      <c r="F201" s="1"/>
    </row>
    <row r="202" spans="2:6" ht="12.75">
      <c r="B202" s="1"/>
      <c r="C202" s="1"/>
      <c r="D202" s="1"/>
      <c r="E202" s="1"/>
      <c r="F202" s="1"/>
    </row>
    <row r="203" spans="2:6" ht="12.75">
      <c r="B203" s="1"/>
      <c r="C203" s="1"/>
      <c r="D203" s="1"/>
      <c r="E203" s="1"/>
      <c r="F203" s="1"/>
    </row>
    <row r="204" spans="2:6" ht="12.75">
      <c r="B204" s="1"/>
      <c r="C204" s="1"/>
      <c r="D204" s="1"/>
      <c r="E204" s="1"/>
      <c r="F204" s="1"/>
    </row>
    <row r="205" spans="2:6" ht="12.75">
      <c r="B205" s="1"/>
      <c r="C205" s="1"/>
      <c r="D205" s="1"/>
      <c r="E205" s="1"/>
      <c r="F205" s="1"/>
    </row>
    <row r="206" spans="2:6" ht="12.75">
      <c r="B206" s="1"/>
      <c r="C206" s="1"/>
      <c r="D206" s="1"/>
      <c r="E206" s="1"/>
      <c r="F206" s="1"/>
    </row>
    <row r="207" spans="2:6" ht="12.75">
      <c r="B207" s="1"/>
      <c r="C207" s="1"/>
      <c r="D207" s="1"/>
      <c r="E207" s="1"/>
      <c r="F207" s="1"/>
    </row>
    <row r="208" spans="2:6" ht="12.75">
      <c r="B208" s="1"/>
      <c r="C208" s="1"/>
      <c r="D208" s="1"/>
      <c r="E208" s="1"/>
      <c r="F208" s="1"/>
    </row>
    <row r="209" spans="2:6" ht="12.75">
      <c r="B209" s="1"/>
      <c r="C209" s="1"/>
      <c r="D209" s="1"/>
      <c r="E209" s="1"/>
      <c r="F209" s="1"/>
    </row>
    <row r="210" spans="2:6" ht="12.75">
      <c r="B210" s="1"/>
      <c r="C210" s="1"/>
      <c r="D210" s="1"/>
      <c r="E210" s="1"/>
      <c r="F210" s="1"/>
    </row>
    <row r="211" spans="2:6" ht="12.75">
      <c r="B211" s="1"/>
      <c r="C211" s="1"/>
      <c r="D211" s="1"/>
      <c r="E211" s="1"/>
      <c r="F211" s="1"/>
    </row>
    <row r="212" spans="2:6" ht="12.75">
      <c r="B212" s="1"/>
      <c r="C212" s="1"/>
      <c r="D212" s="1"/>
      <c r="E212" s="1"/>
      <c r="F212" s="1"/>
    </row>
    <row r="213" spans="2:6" ht="12.75">
      <c r="B213" s="1"/>
      <c r="C213" s="1"/>
      <c r="D213" s="1"/>
      <c r="E213" s="1"/>
      <c r="F213" s="1"/>
    </row>
    <row r="214" spans="2:6" ht="12.75">
      <c r="B214" s="1"/>
      <c r="C214" s="1"/>
      <c r="D214" s="1"/>
      <c r="E214" s="1"/>
      <c r="F214" s="1"/>
    </row>
    <row r="215" spans="2:6" ht="12.75">
      <c r="B215" s="1"/>
      <c r="C215" s="1"/>
      <c r="D215" s="1"/>
      <c r="E215" s="1"/>
      <c r="F215" s="1"/>
    </row>
    <row r="216" spans="2:6" ht="12.75">
      <c r="B216" s="1"/>
      <c r="C216" s="1"/>
      <c r="D216" s="1"/>
      <c r="E216" s="1"/>
      <c r="F216" s="1"/>
    </row>
    <row r="217" spans="2:6" ht="12.75">
      <c r="B217" s="1"/>
      <c r="C217" s="1"/>
      <c r="D217" s="1"/>
      <c r="E217" s="1"/>
      <c r="F217" s="1"/>
    </row>
    <row r="218" spans="2:6" ht="12.75">
      <c r="B218" s="1"/>
      <c r="C218" s="1"/>
      <c r="D218" s="1"/>
      <c r="E218" s="1"/>
      <c r="F218" s="1"/>
    </row>
    <row r="219" spans="2:6" ht="12.75">
      <c r="B219" s="1"/>
      <c r="C219" s="1"/>
      <c r="D219" s="1"/>
      <c r="E219" s="1"/>
      <c r="F219" s="1"/>
    </row>
    <row r="220" spans="2:6" ht="12.75">
      <c r="B220" s="1"/>
      <c r="C220" s="1"/>
      <c r="D220" s="1"/>
      <c r="E220" s="1"/>
      <c r="F220" s="1"/>
    </row>
    <row r="221" spans="2:6" ht="12.75">
      <c r="B221" s="1"/>
      <c r="C221" s="1"/>
      <c r="D221" s="1"/>
      <c r="E221" s="1"/>
      <c r="F221" s="1"/>
    </row>
    <row r="222" spans="2:6" ht="12.75">
      <c r="B222" s="1"/>
      <c r="C222" s="1"/>
      <c r="D222" s="1"/>
      <c r="E222" s="1"/>
      <c r="F222" s="1"/>
    </row>
    <row r="223" spans="2:6" ht="12.75">
      <c r="B223" s="1"/>
      <c r="C223" s="1"/>
      <c r="D223" s="1"/>
      <c r="E223" s="1"/>
      <c r="F223" s="1"/>
    </row>
    <row r="224" spans="2:6" ht="12.75">
      <c r="B224" s="1"/>
      <c r="C224" s="1"/>
      <c r="D224" s="1"/>
      <c r="E224" s="1"/>
      <c r="F224" s="1"/>
    </row>
    <row r="225" spans="2:6" ht="12.75">
      <c r="B225" s="1"/>
      <c r="C225" s="1"/>
      <c r="D225" s="1"/>
      <c r="E225" s="1"/>
      <c r="F225" s="1"/>
    </row>
    <row r="226" spans="2:6" ht="12.75">
      <c r="B226" s="1"/>
      <c r="C226" s="1"/>
      <c r="D226" s="1"/>
      <c r="E226" s="1"/>
      <c r="F226" s="1"/>
    </row>
    <row r="227" spans="2:6" ht="12.75">
      <c r="B227" s="1"/>
      <c r="C227" s="1"/>
      <c r="D227" s="1"/>
      <c r="E227" s="1"/>
      <c r="F227" s="1"/>
    </row>
    <row r="228" spans="2:6" ht="12.75">
      <c r="B228" s="1"/>
      <c r="C228" s="1"/>
      <c r="D228" s="1"/>
      <c r="E228" s="1"/>
      <c r="F228" s="1"/>
    </row>
    <row r="229" spans="2:6" ht="12.75">
      <c r="B229" s="1"/>
      <c r="C229" s="1"/>
      <c r="D229" s="1"/>
      <c r="E229" s="1"/>
      <c r="F229" s="1"/>
    </row>
    <row r="230" spans="2:6" ht="12.75">
      <c r="B230" s="1"/>
      <c r="C230" s="1"/>
      <c r="D230" s="1"/>
      <c r="E230" s="1"/>
      <c r="F230" s="1"/>
    </row>
    <row r="231" spans="2:6" ht="12.75">
      <c r="B231" s="1"/>
      <c r="C231" s="1"/>
      <c r="D231" s="1"/>
      <c r="E231" s="1"/>
      <c r="F231" s="1"/>
    </row>
    <row r="232" spans="2:6" ht="12.75">
      <c r="B232" s="1"/>
      <c r="C232" s="1"/>
      <c r="D232" s="1"/>
      <c r="E232" s="1"/>
      <c r="F232" s="1"/>
    </row>
    <row r="233" spans="2:6" ht="12.75">
      <c r="B233" s="1"/>
      <c r="C233" s="1"/>
      <c r="D233" s="1"/>
      <c r="E233" s="1"/>
      <c r="F233" s="1"/>
    </row>
    <row r="234" spans="2:6" ht="12.75">
      <c r="B234" s="1"/>
      <c r="C234" s="1"/>
      <c r="D234" s="1"/>
      <c r="E234" s="1"/>
      <c r="F234" s="1"/>
    </row>
    <row r="235" spans="2:6" ht="12.75">
      <c r="B235" s="1"/>
      <c r="C235" s="1"/>
      <c r="D235" s="1"/>
      <c r="E235" s="1"/>
      <c r="F235" s="1"/>
    </row>
    <row r="236" spans="2:6" ht="12.75">
      <c r="B236" s="1"/>
      <c r="C236" s="1"/>
      <c r="D236" s="1"/>
      <c r="E236" s="1"/>
      <c r="F236" s="1"/>
    </row>
    <row r="237" spans="2:6" ht="12.75">
      <c r="B237" s="1"/>
      <c r="C237" s="1"/>
      <c r="D237" s="1"/>
      <c r="E237" s="1"/>
      <c r="F237" s="1"/>
    </row>
    <row r="238" spans="2:6" ht="12.75">
      <c r="B238" s="1"/>
      <c r="C238" s="1"/>
      <c r="D238" s="1"/>
      <c r="E238" s="1"/>
      <c r="F238" s="1"/>
    </row>
    <row r="239" spans="2:6" ht="12.75">
      <c r="B239" s="1"/>
      <c r="C239" s="1"/>
      <c r="D239" s="1"/>
      <c r="E239" s="1"/>
      <c r="F239" s="1"/>
    </row>
    <row r="240" spans="2:6" ht="12.75">
      <c r="B240" s="1"/>
      <c r="C240" s="1"/>
      <c r="D240" s="1"/>
      <c r="E240" s="1"/>
      <c r="F240" s="1"/>
    </row>
    <row r="241" spans="2:6" ht="12.75">
      <c r="B241" s="1"/>
      <c r="C241" s="1"/>
      <c r="D241" s="1"/>
      <c r="E241" s="1"/>
      <c r="F241" s="1"/>
    </row>
    <row r="242" spans="2:6" ht="12.75">
      <c r="B242" s="1"/>
      <c r="C242" s="1"/>
      <c r="D242" s="1"/>
      <c r="E242" s="1"/>
      <c r="F242" s="1"/>
    </row>
    <row r="243" spans="2:6" ht="12.75">
      <c r="B243" s="1"/>
      <c r="C243" s="1"/>
      <c r="D243" s="1"/>
      <c r="E243" s="1"/>
      <c r="F243" s="1"/>
    </row>
    <row r="244" spans="2:6" ht="12.75">
      <c r="B244" s="1"/>
      <c r="C244" s="1"/>
      <c r="D244" s="1"/>
      <c r="E244" s="1"/>
      <c r="F244" s="1"/>
    </row>
    <row r="245" spans="2:6" ht="12.75">
      <c r="B245" s="1"/>
      <c r="C245" s="1"/>
      <c r="D245" s="1"/>
      <c r="E245" s="1"/>
      <c r="F245" s="1"/>
    </row>
    <row r="246" spans="2:6" ht="12.75">
      <c r="B246" s="1"/>
      <c r="C246" s="1"/>
      <c r="D246" s="1"/>
      <c r="E246" s="1"/>
      <c r="F246" s="1"/>
    </row>
    <row r="247" spans="2:6" ht="12.75">
      <c r="B247" s="1"/>
      <c r="C247" s="1"/>
      <c r="D247" s="1"/>
      <c r="E247" s="1"/>
      <c r="F247" s="1"/>
    </row>
    <row r="248" spans="2:6" ht="12.75">
      <c r="B248" s="1"/>
      <c r="C248" s="1"/>
      <c r="D248" s="1"/>
      <c r="E248" s="1"/>
      <c r="F248" s="1"/>
    </row>
    <row r="249" spans="2:6" ht="12.75">
      <c r="B249" s="1"/>
      <c r="C249" s="1"/>
      <c r="D249" s="1"/>
      <c r="E249" s="1"/>
      <c r="F249" s="1"/>
    </row>
    <row r="250" spans="2:6" ht="12.75">
      <c r="B250" s="1"/>
      <c r="C250" s="1"/>
      <c r="D250" s="1"/>
      <c r="E250" s="1"/>
      <c r="F250" s="1"/>
    </row>
    <row r="251" spans="2:6" ht="12.75">
      <c r="B251" s="1"/>
      <c r="C251" s="1"/>
      <c r="D251" s="1"/>
      <c r="E251" s="1"/>
      <c r="F251" s="1"/>
    </row>
    <row r="252" spans="2:6" ht="12.75">
      <c r="B252" s="1"/>
      <c r="C252" s="1"/>
      <c r="D252" s="1"/>
      <c r="E252" s="1"/>
      <c r="F252" s="1"/>
    </row>
    <row r="253" spans="2:6" ht="12.75">
      <c r="B253" s="1"/>
      <c r="C253" s="1"/>
      <c r="D253" s="1"/>
      <c r="E253" s="1"/>
      <c r="F253" s="1"/>
    </row>
    <row r="254" spans="2:6" ht="12.75">
      <c r="B254" s="1"/>
      <c r="C254" s="1"/>
      <c r="D254" s="1"/>
      <c r="E254" s="1"/>
      <c r="F254" s="1"/>
    </row>
    <row r="255" spans="2:6" ht="12.75">
      <c r="B255" s="1"/>
      <c r="C255" s="1"/>
      <c r="D255" s="1"/>
      <c r="E255" s="1"/>
      <c r="F255" s="1"/>
    </row>
    <row r="256" spans="2:6" ht="12.75">
      <c r="B256" s="1"/>
      <c r="C256" s="1"/>
      <c r="D256" s="1"/>
      <c r="E256" s="1"/>
      <c r="F256" s="1"/>
    </row>
    <row r="257" spans="2:6" ht="12.75">
      <c r="B257" s="1"/>
      <c r="C257" s="1"/>
      <c r="D257" s="1"/>
      <c r="E257" s="1"/>
      <c r="F257" s="1"/>
    </row>
    <row r="258" spans="2:6" ht="12.75">
      <c r="B258" s="1"/>
      <c r="C258" s="1"/>
      <c r="D258" s="1"/>
      <c r="E258" s="1"/>
      <c r="F258" s="1"/>
    </row>
    <row r="259" spans="2:6" ht="12.75">
      <c r="B259" s="1"/>
      <c r="C259" s="1"/>
      <c r="D259" s="1"/>
      <c r="E259" s="1"/>
      <c r="F259" s="1"/>
    </row>
    <row r="260" spans="2:6" ht="12.75">
      <c r="B260" s="1"/>
      <c r="C260" s="1"/>
      <c r="D260" s="1"/>
      <c r="E260" s="1"/>
      <c r="F260" s="1"/>
    </row>
    <row r="261" spans="2:6" ht="12.75">
      <c r="B261" s="1"/>
      <c r="C261" s="1"/>
      <c r="D261" s="1"/>
      <c r="E261" s="1"/>
      <c r="F261" s="1"/>
    </row>
    <row r="262" spans="2:6" ht="12.75">
      <c r="B262" s="1"/>
      <c r="C262" s="1"/>
      <c r="D262" s="1"/>
      <c r="E262" s="1"/>
      <c r="F262" s="1"/>
    </row>
    <row r="263" spans="2:6" ht="12.75">
      <c r="B263" s="1"/>
      <c r="C263" s="1"/>
      <c r="D263" s="1"/>
      <c r="E263" s="1"/>
      <c r="F263" s="1"/>
    </row>
    <row r="264" spans="2:6" ht="12.75">
      <c r="B264" s="1"/>
      <c r="C264" s="1"/>
      <c r="D264" s="1"/>
      <c r="E264" s="1"/>
      <c r="F264" s="1"/>
    </row>
    <row r="265" spans="2:6" ht="12.75">
      <c r="B265" s="1"/>
      <c r="C265" s="1"/>
      <c r="D265" s="1"/>
      <c r="E265" s="1"/>
      <c r="F265" s="1"/>
    </row>
    <row r="266" spans="2:6" ht="12.75">
      <c r="B266" s="1"/>
      <c r="C266" s="1"/>
      <c r="D266" s="1"/>
      <c r="E266" s="1"/>
      <c r="F266" s="1"/>
    </row>
    <row r="267" spans="2:6" ht="12.75">
      <c r="B267" s="1"/>
      <c r="C267" s="1"/>
      <c r="D267" s="1"/>
      <c r="E267" s="1"/>
      <c r="F267" s="1"/>
    </row>
    <row r="268" spans="2:6" ht="12.75">
      <c r="B268" s="1"/>
      <c r="C268" s="1"/>
      <c r="D268" s="1"/>
      <c r="E268" s="1"/>
      <c r="F268" s="1"/>
    </row>
    <row r="269" spans="2:6" ht="12.75">
      <c r="B269" s="1"/>
      <c r="C269" s="1"/>
      <c r="D269" s="1"/>
      <c r="E269" s="1"/>
      <c r="F269" s="1"/>
    </row>
    <row r="270" spans="2:6" ht="12.75">
      <c r="B270" s="1"/>
      <c r="C270" s="1"/>
      <c r="D270" s="1"/>
      <c r="E270" s="1"/>
      <c r="F270" s="1"/>
    </row>
    <row r="271" spans="2:6" ht="12.75">
      <c r="B271" s="1"/>
      <c r="C271" s="1"/>
      <c r="D271" s="1"/>
      <c r="E271" s="1"/>
      <c r="F271" s="1"/>
    </row>
    <row r="272" spans="2:6" ht="12.75">
      <c r="B272" s="1"/>
      <c r="C272" s="1"/>
      <c r="D272" s="1"/>
      <c r="E272" s="1"/>
      <c r="F272" s="1"/>
    </row>
    <row r="273" spans="2:6" ht="12.75">
      <c r="B273" s="1"/>
      <c r="C273" s="1"/>
      <c r="D273" s="1"/>
      <c r="E273" s="1"/>
      <c r="F273" s="1"/>
    </row>
    <row r="274" spans="2:6" ht="12.75">
      <c r="B274" s="1"/>
      <c r="C274" s="1"/>
      <c r="D274" s="1"/>
      <c r="E274" s="1"/>
      <c r="F274" s="1"/>
    </row>
    <row r="275" spans="2:6" ht="12.75">
      <c r="B275" s="1"/>
      <c r="C275" s="1"/>
      <c r="D275" s="1"/>
      <c r="E275" s="1"/>
      <c r="F275" s="1"/>
    </row>
  </sheetData>
  <mergeCells count="82">
    <mergeCell ref="H2:J2"/>
    <mergeCell ref="H3:J3"/>
    <mergeCell ref="H1:J1"/>
    <mergeCell ref="B56:E56"/>
    <mergeCell ref="B45:E45"/>
    <mergeCell ref="B46:E46"/>
    <mergeCell ref="B54:E54"/>
    <mergeCell ref="B55:E55"/>
    <mergeCell ref="B53:E53"/>
    <mergeCell ref="B47:E47"/>
    <mergeCell ref="B48:E48"/>
    <mergeCell ref="B49:E49"/>
    <mergeCell ref="B50:E50"/>
    <mergeCell ref="B51:E51"/>
    <mergeCell ref="B52:E52"/>
    <mergeCell ref="B35:E35"/>
    <mergeCell ref="B43:E43"/>
    <mergeCell ref="B42:E42"/>
    <mergeCell ref="B44:E44"/>
    <mergeCell ref="B34:E34"/>
    <mergeCell ref="B36:E36"/>
    <mergeCell ref="B41:E41"/>
    <mergeCell ref="B37:E37"/>
    <mergeCell ref="B38:E38"/>
    <mergeCell ref="B39:E39"/>
    <mergeCell ref="B40:E40"/>
    <mergeCell ref="B22:E22"/>
    <mergeCell ref="B23:E23"/>
    <mergeCell ref="B24:E24"/>
    <mergeCell ref="B28:E28"/>
    <mergeCell ref="B26:E26"/>
    <mergeCell ref="B33:E33"/>
    <mergeCell ref="B31:E31"/>
    <mergeCell ref="B27:E27"/>
    <mergeCell ref="B25:E25"/>
    <mergeCell ref="B29:E29"/>
    <mergeCell ref="B30:E30"/>
    <mergeCell ref="B32:E32"/>
    <mergeCell ref="A4:J4"/>
    <mergeCell ref="B9:E9"/>
    <mergeCell ref="B11:E11"/>
    <mergeCell ref="B10:E10"/>
    <mergeCell ref="A6:A7"/>
    <mergeCell ref="G6:J7"/>
    <mergeCell ref="F6:F8"/>
    <mergeCell ref="B6:E8"/>
    <mergeCell ref="B57:E57"/>
    <mergeCell ref="B58:E58"/>
    <mergeCell ref="B59:E59"/>
    <mergeCell ref="B60:E60"/>
    <mergeCell ref="B61:E61"/>
    <mergeCell ref="B62:E62"/>
    <mergeCell ref="B63:E63"/>
    <mergeCell ref="B64:E64"/>
    <mergeCell ref="B65:E65"/>
    <mergeCell ref="B74:E74"/>
    <mergeCell ref="B66:E66"/>
    <mergeCell ref="B69:E69"/>
    <mergeCell ref="B70:E70"/>
    <mergeCell ref="B71:E71"/>
    <mergeCell ref="B72:E72"/>
    <mergeCell ref="B67:E67"/>
    <mergeCell ref="B68:E68"/>
    <mergeCell ref="B21:E21"/>
    <mergeCell ref="B79:E79"/>
    <mergeCell ref="B82:E82"/>
    <mergeCell ref="B80:E80"/>
    <mergeCell ref="B81:E81"/>
    <mergeCell ref="B77:E77"/>
    <mergeCell ref="B76:E76"/>
    <mergeCell ref="B78:E78"/>
    <mergeCell ref="B75:E75"/>
    <mergeCell ref="B73:E73"/>
    <mergeCell ref="B12:E12"/>
    <mergeCell ref="B13:E13"/>
    <mergeCell ref="B14:E14"/>
    <mergeCell ref="B20:E20"/>
    <mergeCell ref="B18:E18"/>
    <mergeCell ref="B19:E19"/>
    <mergeCell ref="B15:E15"/>
    <mergeCell ref="B16:E16"/>
    <mergeCell ref="B17:E17"/>
  </mergeCells>
  <printOptions/>
  <pageMargins left="0.24" right="0.23" top="0.19" bottom="0.16" header="0.17" footer="0.14"/>
  <pageSetup firstPageNumber="47" useFirstPageNumber="1" fitToHeight="1"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Дядькина Е. Г.</dc:creator>
  <cp:keywords/>
  <dc:description/>
  <cp:lastModifiedBy>Duma2</cp:lastModifiedBy>
  <cp:lastPrinted>2008-12-23T06:18:11Z</cp:lastPrinted>
  <dcterms:created xsi:type="dcterms:W3CDTF">2004-10-07T08:02:20Z</dcterms:created>
  <dcterms:modified xsi:type="dcterms:W3CDTF">2008-12-23T06:18:14Z</dcterms:modified>
  <cp:category/>
  <cp:version/>
  <cp:contentType/>
  <cp:contentStatus/>
</cp:coreProperties>
</file>