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165" windowWidth="11340" windowHeight="6795" activeTab="0"/>
  </bookViews>
  <sheets>
    <sheet name="приложение 1" sheetId="1" r:id="rId1"/>
  </sheets>
  <definedNames>
    <definedName name="_xlnm.Print_Titles" localSheetId="0">'приложение 1'!$7:$8</definedName>
    <definedName name="_xlnm.Print_Area" localSheetId="0">'приложение 1'!$A$1:$J$109</definedName>
  </definedNames>
  <calcPr fullCalcOnLoad="1"/>
</workbook>
</file>

<file path=xl/sharedStrings.xml><?xml version="1.0" encoding="utf-8"?>
<sst xmlns="http://schemas.openxmlformats.org/spreadsheetml/2006/main" count="208" uniqueCount="208">
  <si>
    <t>НЕНАЛОГОВЫЕ ДОХОДЫ</t>
  </si>
  <si>
    <t>000 1 11 03000 00 0000 120</t>
  </si>
  <si>
    <t>Проценты, полученные от предоставления бюджетных кредитов внутри страны</t>
  </si>
  <si>
    <t>000 1 11 05000 00 0000 120</t>
  </si>
  <si>
    <t>000 1 11 05010 00 0000 120</t>
  </si>
  <si>
    <t>Арендная плата за земли,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t>
  </si>
  <si>
    <t>000 1 11 07000 00 0000 120</t>
  </si>
  <si>
    <t>Платежи от государственных и муниципальных унитарных предприятий</t>
  </si>
  <si>
    <t>000 1 11 08000 00 0000 120</t>
  </si>
  <si>
    <t>000 1 12 00000 00 0000 000</t>
  </si>
  <si>
    <t>Платежи при пользовании природными ресурсами</t>
  </si>
  <si>
    <t>000 1 12 01000 01 0000 120</t>
  </si>
  <si>
    <t>Плата за негативное воздействие на окружающую среду</t>
  </si>
  <si>
    <t xml:space="preserve">000 1 01 00000 00 0000 000 </t>
  </si>
  <si>
    <t>Налоги на прибыль, доходы</t>
  </si>
  <si>
    <t>000 1 14 00000 00 0000 000</t>
  </si>
  <si>
    <t>Доходы от продажи  материальных и нематериальных активов</t>
  </si>
  <si>
    <t>000 1 16 00000 00 0000 000</t>
  </si>
  <si>
    <t>Штрафы, санкции, возмещение ущерба</t>
  </si>
  <si>
    <t>000 1 16 03010 01 0000 140</t>
  </si>
  <si>
    <t>000 1 16 03030 01 0000 140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</si>
  <si>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</si>
  <si>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</si>
  <si>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</si>
  <si>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Собственные доходы</t>
  </si>
  <si>
    <t>000 2 00 00000 00 0000 000</t>
  </si>
  <si>
    <t>Безвозмездные поступления</t>
  </si>
  <si>
    <t>000 2 02 00000 00 0000 000</t>
  </si>
  <si>
    <t>000 2 02 01000 00 0000 151</t>
  </si>
  <si>
    <t>000 2 02 02000 00 0000 151</t>
  </si>
  <si>
    <t>000 2 02 04000 00 0000 151</t>
  </si>
  <si>
    <t>ИТОГО ДОХОДОВ</t>
  </si>
  <si>
    <t>% исполнения</t>
  </si>
  <si>
    <t>Приложение №1</t>
  </si>
  <si>
    <t>КОД</t>
  </si>
  <si>
    <t>Источники доходов</t>
  </si>
  <si>
    <t>НАЛОГОВЫЕ ДОХОДЫ</t>
  </si>
  <si>
    <t>000 1 01 02000 01 0000 110</t>
  </si>
  <si>
    <t>Налог на доходы физических лиц</t>
  </si>
  <si>
    <t>000 1 01 02010 01 0000 110</t>
  </si>
  <si>
    <t>Налог на доходы физических лиц с доходов, полученных в виде дивидендов от долевого участия в деятельности организаций</t>
  </si>
  <si>
    <t>000 1 01 02021 01 0000 110</t>
  </si>
  <si>
    <t>000 1 01 02022 01 0000 110</t>
  </si>
  <si>
    <t>000 1 01 02030 01 0000 110</t>
  </si>
  <si>
    <t>000 1 01 02040 01 0000 110</t>
  </si>
  <si>
    <t>000 1 05 00000 00 0000 000</t>
  </si>
  <si>
    <t>Налоги на совокупный доход</t>
  </si>
  <si>
    <t xml:space="preserve">Единый налог, взимаемый в связи с применением упрощенной системы налогообложения </t>
  </si>
  <si>
    <t>000 1 05 01010 01 0000 110</t>
  </si>
  <si>
    <t>Единый налог, взимаемый с налогоплательщиков, выбравших в качестве объекта налогообложения  доходы</t>
  </si>
  <si>
    <t>000 1 05 01020 01 0000 110</t>
  </si>
  <si>
    <t>Единый налог, взимаемый с налогоплательщиков, выбравших в качестве объекта налогообложения доходы, уменьшенные на величину расходов</t>
  </si>
  <si>
    <t>Единый налог на вмененный доход для отдельных видов деятельности</t>
  </si>
  <si>
    <t>000 1 06 00000 00 0000 000</t>
  </si>
  <si>
    <t>Налоги на  имущество</t>
  </si>
  <si>
    <t>Земельный налог</t>
  </si>
  <si>
    <t>000 1 08 00000 00 0000 000</t>
  </si>
  <si>
    <t>000 1 08 03010 01 0000 110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</si>
  <si>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</si>
  <si>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000 1 08 07140 01 0000 110</t>
  </si>
  <si>
    <t>000 1 09 00000 00 0000 000</t>
  </si>
  <si>
    <t>Прочие налоги и сборы (по отмененным местным налогам и сборам)</t>
  </si>
  <si>
    <t>000 1 11 01000 00 0000 120</t>
  </si>
  <si>
    <t>Дивиденды по акциям и доходы от прочих форм участия в капитале, находящихся в государственной и муниципальной собственности</t>
  </si>
  <si>
    <t xml:space="preserve">Прочие неналоговые доходы </t>
  </si>
  <si>
    <t>000 1 17 00000 00 0000 000</t>
  </si>
  <si>
    <t>Доходы от сдачи в аренду имущества, находящегося в государственной и муниципальной собственности (аренда земли)</t>
  </si>
  <si>
    <t>Прочие доходы от использования имущества и прав, находящихся в государственной и муниципальной собственности (аренда имущества)</t>
  </si>
  <si>
    <t>к решению Думы города</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</si>
  <si>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</si>
  <si>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</si>
  <si>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полученных физическими лицами, не являющимися налоговыми резидентами Российской Федерации</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</si>
  <si>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</si>
  <si>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000 1 05 02000 02 0000 110</t>
  </si>
  <si>
    <t>000 1 06 04000 02 0000 110</t>
  </si>
  <si>
    <t>Транспортный налог</t>
  </si>
  <si>
    <t>Транспортный налог с организаций</t>
  </si>
  <si>
    <t>Транспортный налог с физических лиц</t>
  </si>
  <si>
    <t>000 1 06 06000 00 0000 110</t>
  </si>
  <si>
    <t>Земельный налог, взимаемый по ставке, установленной подпунктом 1 пункта 1 статьи 394 Налогового кодекса Российской Федерации, зачисляемый в бюджеты муниципальных районов</t>
  </si>
  <si>
    <t>000 1 11 01040 04 0000 120</t>
  </si>
  <si>
    <t>Дивиденды по акциям и доходы от прочих форм участия в капитале, находящихся в собственности городских округов</t>
  </si>
  <si>
    <t>000 1 11 03040 04 0000 120</t>
  </si>
  <si>
    <t>Проценты, полученные от предоставления бюджетных кредитов внутри страны за счет средств бюджетов городских округов</t>
  </si>
  <si>
    <t>000 1 11 05012 04 0000 120</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</si>
  <si>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</si>
  <si>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</si>
  <si>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000 1 11 08044 04 0000 120</t>
  </si>
  <si>
    <t>Прочие поступления от использования имущества, находящегося в собственности городских округов</t>
  </si>
  <si>
    <t>000 1 14 01040 04 0000 410</t>
  </si>
  <si>
    <t>000 1 14 02033 04 0000 410</t>
  </si>
  <si>
    <t>Доходы от реализации иного имущества, находящегося в собственности городских округов (в части реализации основных средств по указанному имуществу)</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</si>
  <si>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</si>
  <si>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000 1 16 18040 04 0000 140</t>
  </si>
  <si>
    <t>Денежные взыскания (штрафы) за нарушение бюджетного законодательства (в части  бюджетов городских округов)</t>
  </si>
  <si>
    <t>Денежные взыскания (штрафы) за нарушение законодательства в области охраны окружающей среды</t>
  </si>
  <si>
    <t>Денежные взыскания (штрафы) за нарушение водного законодательства</t>
  </si>
  <si>
    <t>Денежные взыскания (штрафы) за нарушение Федерального закона "О пожарной безопасности"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</si>
  <si>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</si>
  <si>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Денежные взыскания (штрафы) за административные правонарушения в области дорожного движения</t>
  </si>
  <si>
    <t>Прочие поступления от денежных взысканий (штрафов) и иных сумм в возмещение ущерба, зачисляемые в  бюджеты городских округов</t>
  </si>
  <si>
    <t>000 1 16 25050 01 0000 140</t>
  </si>
  <si>
    <t>000 1 16 25080 01 0000 140</t>
  </si>
  <si>
    <t>000 1 16 27000 01 0000 140</t>
  </si>
  <si>
    <t>000 1 16 28000 01 0000 140</t>
  </si>
  <si>
    <t>000 1 16 30000 01 0000 140</t>
  </si>
  <si>
    <t>000 1 16 90040 04 0000 140</t>
  </si>
  <si>
    <t>000 1 17 01040 04 0000 180</t>
  </si>
  <si>
    <t>Невыясненные поступления, зачисляемые в бюджеты городских округов</t>
  </si>
  <si>
    <t>000 1 17 05040 04 0000 180</t>
  </si>
  <si>
    <t>Прочие неналоговые доходы бюджетов городских округов</t>
  </si>
  <si>
    <t>Дотации бюджетам городских округов на выравнивание уровня бюджетной обеспеченности</t>
  </si>
  <si>
    <t>000 2 02 01010 10 0000 151</t>
  </si>
  <si>
    <t xml:space="preserve">Дотации бюджетам поселений на выравнивание уровня бюджетной обеспеченности </t>
  </si>
  <si>
    <t>Субвенции бюджетам городских округов на осуществление федеральных полномочий по государственной регистрации актов гражданского состояния</t>
  </si>
  <si>
    <t>Субвенции бюджетам городских округов для финансового обеспечения переданных исполнительно-распорядительным органам муниципальных образований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</si>
  <si>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обеспечение жильем отдельных категорий граждан</t>
  </si>
  <si>
    <t>000 2 07 04000 04 0000 180</t>
  </si>
  <si>
    <t>Прочие безвозмездные поступления в бюджеты городских округов</t>
  </si>
  <si>
    <t>000 1 05 01000 00 0000 110</t>
  </si>
  <si>
    <t>000 1 06 04011 02 0000 110</t>
  </si>
  <si>
    <t>000 1 06 04012 02 0000 110</t>
  </si>
  <si>
    <t xml:space="preserve">000 1 06 06012 04 0000 110 </t>
  </si>
  <si>
    <t xml:space="preserve">000 1 06 06013 05 0000 110 </t>
  </si>
  <si>
    <t xml:space="preserve">000 1 06 06022 04 0000 110 </t>
  </si>
  <si>
    <t>Государственная пошлина, сборы</t>
  </si>
  <si>
    <t>000 1 08 07150 01 0000 110</t>
  </si>
  <si>
    <t xml:space="preserve">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t>
  </si>
  <si>
    <t>000 1 11 05020 00 0000 120</t>
  </si>
  <si>
    <t>000 1 11 05024 04 0000 120</t>
  </si>
  <si>
    <t xml:space="preserve">Арендная плата и поступления от продажи права на заключение договоров аренды за земли, находящиеся в собственности городских округов </t>
  </si>
  <si>
    <t>000 1 16 25070 01 0000 140</t>
  </si>
  <si>
    <t>000 1 16 25060 01 0000 140</t>
  </si>
  <si>
    <t>Денежные взыскания (штрафы) за нарушение  земельного законодательства</t>
  </si>
  <si>
    <t>000 1 06 01000 00 0000 110</t>
  </si>
  <si>
    <t>Безвозмездные поступления от других бюджетов бюджетной системы Российской Федерации</t>
  </si>
  <si>
    <t>Дотации от других бюджетов бюджетной системы Российской Федерации</t>
  </si>
  <si>
    <t>Субвенции от других бюджетов бюджетной системы Российской Федерации</t>
  </si>
  <si>
    <t>Субсидии от других бюджетов бюджетной системы Российской Федерации</t>
  </si>
  <si>
    <t>000 1 11 05030 00 0000 120</t>
  </si>
  <si>
    <t>000 1 11 05034 04 0000 120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</si>
  <si>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t>
  </si>
  <si>
    <t>000 1 16 08000 01 0000 140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</si>
  <si>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</si>
  <si>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t>
  </si>
  <si>
    <t>Уточненный бюджет по доходам 1 квартал</t>
  </si>
  <si>
    <t>Утвержденный бюджет по доходам 2007 год</t>
  </si>
  <si>
    <t>Уточненный бюджет по доходам 2007 год</t>
  </si>
  <si>
    <t>Фактическое исполнение доходов на 01.04.2007</t>
  </si>
  <si>
    <t>000 1 01 02050 01 0000 110</t>
  </si>
  <si>
    <t>Налог на доходы физических лиц с доходов, полученных в виде процентов по облигациям с ипотечным покрытием, эмитированным до 1 января 2007 года, а также с доходов учредителей доверительного управления ипотечным покрытием, полученных на основании приобретения ипотечных сертификатов участия, выданных управляющим ипотечным покрытием до 1 января 2007 года</t>
  </si>
  <si>
    <t>000 1 09 04050 04 0000 110</t>
  </si>
  <si>
    <t>000 1 09 07010 04 0000 110</t>
  </si>
  <si>
    <t>000 1 09 07030 04 0000 110</t>
  </si>
  <si>
    <t>000 1 09 07050 04 0000 110</t>
  </si>
  <si>
    <t>000 1 11 05011 04 0000 120</t>
  </si>
  <si>
    <t>000 1 16 21040 04 0000 140</t>
  </si>
  <si>
    <t>000 2 02 01001 04 0000 151</t>
  </si>
  <si>
    <t>000 2 02 02004 04 0000 151</t>
  </si>
  <si>
    <t>000 2 02 02008 04 0000 151</t>
  </si>
  <si>
    <t xml:space="preserve"> 000 2 02 02009 04 0000 151</t>
  </si>
  <si>
    <t xml:space="preserve">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 оказание мер социальной поддержки которых относится к ведению Российской Федерации     </t>
  </si>
  <si>
    <t>000 2 02 02023 04 0000 151</t>
  </si>
  <si>
    <t xml:space="preserve"> 000 2 02 02028 04 0000 151</t>
  </si>
  <si>
    <t>Субвенции бюджетам городских округов на денежные выплаты медицинскому персоналу фельдшерско-акушерских пунктов, врачам, фельдшерам и медицинским сестрам скорой медицинской помощи</t>
  </si>
  <si>
    <t xml:space="preserve"> 000 2 02 02038 04 0000 151</t>
  </si>
  <si>
    <t xml:space="preserve">Субвенции бюджетам городских округов на выплату единовременных пособий при всех формах устройства детей, лишенных родительского попечения, в семью             </t>
  </si>
  <si>
    <t>000 2 02 02039 04 0000 151</t>
  </si>
  <si>
    <t xml:space="preserve">Субвенции бюджетам городских округов на ежемесячное денежное вознаграждение за классное руководство </t>
  </si>
  <si>
    <t>000 2 02 02040 04 0000 151</t>
  </si>
  <si>
    <t xml:space="preserve">Субвенции бюджетам городских округов на  предоставление гражданам субсидий на оплату жилого помещения и коммунальных услуг </t>
  </si>
  <si>
    <t>000 2 02 02043 04 0000 151</t>
  </si>
  <si>
    <t xml:space="preserve">Субвенции бюджетам городских округов на  выполнение передаваемых полномочий субъектов Российской Федерации </t>
  </si>
  <si>
    <t>000 2 02 02044 04 0000 151</t>
  </si>
  <si>
    <t xml:space="preserve">Субвенции бюджетам городских округов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содержащихся за счет средств бюджетов субъектов Российской Федерации и местных бюджетов  </t>
  </si>
  <si>
    <t xml:space="preserve"> 000 2 02 02050 04 0000 151</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</si>
  <si>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</si>
  <si>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 xml:space="preserve"> 000 2 02 02051 04 0000 151</t>
  </si>
  <si>
    <t>Субвенции бюджетам городских округов на содержание ребенка в семье опекуна и приемной семье, а также на оплату труда приемному родителю</t>
  </si>
  <si>
    <t xml:space="preserve"> 000 2 02 02053 04 0000 151</t>
  </si>
  <si>
    <t xml:space="preserve">Субвенции бюджетам городских округов на выплату компенсации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 </t>
  </si>
  <si>
    <t>000  2 02 02025 04 0000 151</t>
  </si>
  <si>
    <t>Средства бюджетов городских округов, получаемые по взаимным расчетам, в том числе компенсации дополнительных расходов, возникших в результате решений, принятых органами государственной власти</t>
  </si>
  <si>
    <t>000 2 02 04004 04 0000 151</t>
  </si>
  <si>
    <t xml:space="preserve">Субсидии бюджетам городских округов для развития общественной инфраструктуры регионального значения </t>
  </si>
  <si>
    <t>000 3 02 00000 00 0000 000</t>
  </si>
  <si>
    <t>Рыночные продажи товаров и услуг</t>
  </si>
  <si>
    <t>000 3 02 01040 04 0000 130</t>
  </si>
  <si>
    <t>Доходы от продажи услуг, оказываемых учреждениями, находящимися в ведении органов местного самоуправления городских округов</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</si>
  <si>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</si>
  <si>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</si>
  <si>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 xml:space="preserve">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 </t>
  </si>
  <si>
    <t>Государственная пошлина за выдачу разрешения на установку рекламной конструкции</t>
  </si>
  <si>
    <t>Земельный налог (по обязательствам, возникшим до 01 января 2006 года) мобилизуемый на территрриях городских округов</t>
  </si>
  <si>
    <t>Налог на рекламу, мобилизуемый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</si>
  <si>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</si>
  <si>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Прочие местные налоги и сборы, мобилизуемые на территориях городских округов</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</si>
  <si>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городских округов (за исключением земельных участков,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</si>
  <si>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городских округов и предназначенных для целей жилищного строительства</t>
  </si>
  <si>
    <t>Доходы от продажи квартир, находящихся в собственности городских округов</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</si>
  <si>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</si>
  <si>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Денежные взыскания (штрафы) за нарушение лесного законодательства</t>
  </si>
  <si>
    <t>Налог на имущество физических лиц</t>
  </si>
  <si>
    <t>Задолженность и перерасчеты по отмененным налогам, сборам и иным обязательным платежам</t>
  </si>
  <si>
    <t>000 1 09 07000 0 0000 110</t>
  </si>
  <si>
    <t>от 28.06.2007    № 318</t>
  </si>
  <si>
    <t>бюджета города по доходам за первый квартал 2007 года</t>
  </si>
  <si>
    <t xml:space="preserve">                                            ИСПОЛНЕНИЕ</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</si>
</sst>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C19]d\ mmmm\ yyyy\ &quot;г.&quot;"/>
    <numFmt numFmtId="165" formatCode="#,##0.0"/>
    <numFmt numFmtId="166" formatCode="0.0"/>
  </numFmts>
  <fonts count="10">
    <font>
      <sz val="10"/>
      <name val="Arial Cyr"/>
      <family val="0"/>
    </font>
    <font>
      <u val="single"/>
      <sz val="10"/>
      <color indexed="12"/>
      <name val="Arial Cyr"/>
      <family val="0"/>
    </font>
    <font>
      <u val="single"/>
      <sz val="10"/>
      <color indexed="36"/>
      <name val="Arial Cyr"/>
      <family val="0"/>
    </font>
    <font>
      <sz val="11"/>
      <name val="Arial"/>
      <family val="0"/>
    </font>
    <font>
      <sz val="14"/>
      <name val="Times New Roman"/>
      <family val="1"/>
    </font>
    <font>
      <sz val="14"/>
      <name val="Arial Cyr"/>
      <family val="0"/>
    </font>
    <font>
      <b/>
      <sz val="14"/>
      <name val="Times New Roman"/>
      <family val="1"/>
    </font>
    <font>
      <b/>
      <sz val="14"/>
      <color indexed="8"/>
      <name val="Times New Roman"/>
      <family val="1"/>
    </font>
    <font>
      <i/>
      <sz val="14"/>
      <name val="Times New Roman"/>
      <family val="1"/>
    </font>
    <font>
      <b/>
      <sz val="14"/>
      <name val="Arial Cyr"/>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1">
    <border>
      <left/>
      <right/>
      <top/>
      <bottom/>
      <diagonal/>
    </border>
    <border>
      <left style="double"/>
      <right style="double"/>
      <top>
        <color indexed="63"/>
      </top>
      <bottom style="double"/>
    </border>
    <border>
      <left style="double"/>
      <right style="double"/>
      <top style="double"/>
      <bottom style="double"/>
    </border>
    <border>
      <left style="double"/>
      <right>
        <color indexed="63"/>
      </right>
      <top style="double"/>
      <bottom>
        <color indexed="63"/>
      </bottom>
    </border>
    <border>
      <left>
        <color indexed="63"/>
      </left>
      <right style="double"/>
      <top style="double"/>
      <bottom>
        <color indexed="63"/>
      </bottom>
    </border>
    <border>
      <left style="double"/>
      <right style="double"/>
      <top style="double"/>
      <bottom>
        <color indexed="63"/>
      </bottom>
    </border>
    <border>
      <left style="double"/>
      <right style="double"/>
      <top>
        <color indexed="63"/>
      </top>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style="double"/>
    </border>
    <border>
      <left>
        <color indexed="63"/>
      </left>
      <right>
        <color indexed="63"/>
      </right>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2">
    <xf numFmtId="0" fontId="0" fillId="0" borderId="0" xfId="0" applyAlignment="1">
      <alignment/>
    </xf>
    <xf numFmtId="0" fontId="0" fillId="0" borderId="0" xfId="0" applyAlignment="1">
      <alignment wrapText="1"/>
    </xf>
    <xf numFmtId="0" fontId="3" fillId="0" borderId="0" xfId="0" applyFont="1" applyAlignment="1">
      <alignment horizontal="center"/>
    </xf>
    <xf numFmtId="0" fontId="0" fillId="0" borderId="0" xfId="0" applyFont="1" applyAlignment="1">
      <alignment/>
    </xf>
    <xf numFmtId="0" fontId="4" fillId="2" borderId="0" xfId="0" applyFont="1" applyFill="1" applyAlignment="1">
      <alignment/>
    </xf>
    <xf numFmtId="0" fontId="4" fillId="2" borderId="0" xfId="0" applyFont="1" applyFill="1" applyBorder="1" applyAlignment="1">
      <alignment/>
    </xf>
    <xf numFmtId="0" fontId="4" fillId="2" borderId="0" xfId="0" applyFont="1" applyFill="1" applyBorder="1" applyAlignment="1">
      <alignment wrapText="1"/>
    </xf>
    <xf numFmtId="0" fontId="5" fillId="2" borderId="0" xfId="0" applyFont="1" applyFill="1" applyAlignment="1">
      <alignment horizontal="center"/>
    </xf>
    <xf numFmtId="0" fontId="4" fillId="2" borderId="0" xfId="0" applyFont="1" applyFill="1" applyBorder="1" applyAlignment="1">
      <alignment horizontal="center"/>
    </xf>
    <xf numFmtId="0" fontId="6" fillId="2" borderId="0" xfId="0" applyFont="1" applyFill="1" applyBorder="1" applyAlignment="1">
      <alignment horizont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wrapText="1"/>
    </xf>
    <xf numFmtId="0" fontId="7" fillId="3" borderId="2" xfId="0" applyFont="1" applyFill="1" applyBorder="1" applyAlignment="1">
      <alignment/>
    </xf>
    <xf numFmtId="0" fontId="7" fillId="3" borderId="3" xfId="0" applyFont="1" applyFill="1" applyBorder="1" applyAlignment="1">
      <alignment/>
    </xf>
    <xf numFmtId="0" fontId="7" fillId="3" borderId="4" xfId="0" applyFont="1" applyFill="1" applyBorder="1" applyAlignment="1">
      <alignment/>
    </xf>
    <xf numFmtId="0" fontId="7" fillId="3" borderId="5" xfId="0" applyFont="1" applyFill="1" applyBorder="1" applyAlignment="1">
      <alignment/>
    </xf>
    <xf numFmtId="3" fontId="7" fillId="3" borderId="5" xfId="0" applyNumberFormat="1" applyFont="1" applyFill="1" applyBorder="1" applyAlignment="1">
      <alignment wrapText="1"/>
    </xf>
    <xf numFmtId="0" fontId="7" fillId="0" borderId="5" xfId="0" applyFont="1" applyFill="1" applyBorder="1" applyAlignment="1">
      <alignment/>
    </xf>
    <xf numFmtId="3" fontId="7" fillId="0" borderId="3" xfId="0" applyNumberFormat="1" applyFont="1" applyFill="1" applyBorder="1" applyAlignment="1">
      <alignment wrapText="1"/>
    </xf>
    <xf numFmtId="3" fontId="7" fillId="0" borderId="5" xfId="0" applyNumberFormat="1" applyFont="1" applyFill="1" applyBorder="1" applyAlignment="1">
      <alignment wrapText="1"/>
    </xf>
    <xf numFmtId="0" fontId="4" fillId="0" borderId="6" xfId="0" applyFont="1" applyFill="1" applyBorder="1" applyAlignment="1">
      <alignment/>
    </xf>
    <xf numFmtId="3" fontId="4" fillId="0" borderId="7" xfId="0" applyNumberFormat="1" applyFont="1" applyFill="1" applyBorder="1" applyAlignment="1">
      <alignment wrapText="1"/>
    </xf>
    <xf numFmtId="3" fontId="4" fillId="0" borderId="6" xfId="0" applyNumberFormat="1" applyFont="1" applyFill="1" applyBorder="1" applyAlignment="1">
      <alignment wrapText="1"/>
    </xf>
    <xf numFmtId="3" fontId="4" fillId="0" borderId="0" xfId="0" applyNumberFormat="1" applyFont="1" applyFill="1" applyBorder="1" applyAlignment="1">
      <alignment wrapText="1"/>
    </xf>
    <xf numFmtId="0" fontId="8" fillId="0" borderId="6" xfId="0" applyFont="1" applyBorder="1" applyAlignment="1">
      <alignment/>
    </xf>
    <xf numFmtId="3" fontId="8" fillId="0" borderId="7" xfId="0" applyNumberFormat="1" applyFont="1" applyBorder="1" applyAlignment="1">
      <alignment wrapText="1"/>
    </xf>
    <xf numFmtId="3" fontId="8" fillId="0" borderId="6" xfId="0" applyNumberFormat="1" applyFont="1" applyBorder="1" applyAlignment="1">
      <alignment wrapText="1"/>
    </xf>
    <xf numFmtId="3" fontId="8" fillId="0" borderId="0" xfId="0" applyNumberFormat="1" applyFont="1" applyBorder="1" applyAlignment="1">
      <alignment wrapText="1"/>
    </xf>
    <xf numFmtId="0" fontId="6" fillId="0" borderId="6" xfId="0" applyFont="1" applyFill="1" applyBorder="1" applyAlignment="1">
      <alignment/>
    </xf>
    <xf numFmtId="3" fontId="6" fillId="0" borderId="7" xfId="0" applyNumberFormat="1" applyFont="1" applyFill="1" applyBorder="1" applyAlignment="1">
      <alignment wrapText="1"/>
    </xf>
    <xf numFmtId="3" fontId="6" fillId="0" borderId="6" xfId="0" applyNumberFormat="1" applyFont="1" applyFill="1" applyBorder="1" applyAlignment="1">
      <alignment wrapText="1"/>
    </xf>
    <xf numFmtId="3" fontId="6" fillId="0" borderId="0" xfId="0" applyNumberFormat="1" applyFont="1" applyFill="1" applyBorder="1" applyAlignment="1">
      <alignment wrapText="1"/>
    </xf>
    <xf numFmtId="0" fontId="4" fillId="0" borderId="6" xfId="0" applyFont="1" applyBorder="1" applyAlignment="1">
      <alignment/>
    </xf>
    <xf numFmtId="3" fontId="4" fillId="0" borderId="7" xfId="0" applyNumberFormat="1" applyFont="1" applyBorder="1" applyAlignment="1">
      <alignment wrapText="1"/>
    </xf>
    <xf numFmtId="3" fontId="4" fillId="0" borderId="6" xfId="0" applyNumberFormat="1" applyFont="1" applyBorder="1" applyAlignment="1">
      <alignment wrapText="1"/>
    </xf>
    <xf numFmtId="3" fontId="4" fillId="0" borderId="0" xfId="0" applyNumberFormat="1" applyFont="1" applyBorder="1" applyAlignment="1">
      <alignment wrapText="1"/>
    </xf>
    <xf numFmtId="3" fontId="8" fillId="0" borderId="7" xfId="0" applyNumberFormat="1" applyFont="1" applyFill="1" applyBorder="1" applyAlignment="1">
      <alignment wrapText="1"/>
    </xf>
    <xf numFmtId="3" fontId="8" fillId="0" borderId="6" xfId="0" applyNumberFormat="1" applyFont="1" applyFill="1" applyBorder="1" applyAlignment="1">
      <alignment wrapText="1"/>
    </xf>
    <xf numFmtId="3" fontId="8" fillId="0" borderId="0" xfId="0" applyNumberFormat="1" applyFont="1" applyFill="1" applyBorder="1" applyAlignment="1">
      <alignment wrapText="1"/>
    </xf>
    <xf numFmtId="0" fontId="6" fillId="3" borderId="2" xfId="0" applyFont="1" applyFill="1" applyBorder="1" applyAlignment="1">
      <alignment/>
    </xf>
    <xf numFmtId="3" fontId="6" fillId="3" borderId="2" xfId="0" applyNumberFormat="1" applyFont="1" applyFill="1" applyBorder="1" applyAlignment="1">
      <alignment wrapText="1"/>
    </xf>
    <xf numFmtId="0" fontId="6" fillId="0" borderId="5" xfId="0" applyFont="1" applyFill="1" applyBorder="1" applyAlignment="1">
      <alignment/>
    </xf>
    <xf numFmtId="3" fontId="6" fillId="0" borderId="8" xfId="0" applyNumberFormat="1" applyFont="1" applyFill="1" applyBorder="1" applyAlignment="1">
      <alignment wrapText="1"/>
    </xf>
    <xf numFmtId="0" fontId="8" fillId="0" borderId="6" xfId="0" applyFont="1" applyFill="1" applyBorder="1" applyAlignment="1">
      <alignment/>
    </xf>
    <xf numFmtId="0" fontId="6" fillId="0" borderId="6" xfId="0" applyFont="1" applyBorder="1" applyAlignment="1">
      <alignment/>
    </xf>
    <xf numFmtId="3" fontId="6" fillId="0" borderId="6" xfId="0" applyNumberFormat="1" applyFont="1" applyBorder="1" applyAlignment="1">
      <alignment wrapText="1"/>
    </xf>
    <xf numFmtId="0" fontId="4" fillId="0" borderId="1" xfId="0" applyFont="1" applyBorder="1" applyAlignment="1">
      <alignment/>
    </xf>
    <xf numFmtId="0" fontId="4" fillId="0" borderId="2" xfId="0" applyFont="1" applyBorder="1" applyAlignment="1">
      <alignment/>
    </xf>
    <xf numFmtId="3" fontId="6" fillId="0" borderId="2" xfId="0" applyNumberFormat="1" applyFont="1" applyBorder="1" applyAlignment="1">
      <alignment wrapText="1"/>
    </xf>
    <xf numFmtId="0" fontId="6" fillId="0" borderId="2" xfId="0" applyFont="1" applyFill="1" applyBorder="1" applyAlignment="1">
      <alignment/>
    </xf>
    <xf numFmtId="3" fontId="6" fillId="0" borderId="2" xfId="0" applyNumberFormat="1" applyFont="1" applyFill="1" applyBorder="1" applyAlignment="1">
      <alignment wrapText="1"/>
    </xf>
    <xf numFmtId="0" fontId="4" fillId="3" borderId="2" xfId="0" applyFont="1" applyFill="1" applyBorder="1" applyAlignment="1">
      <alignment/>
    </xf>
    <xf numFmtId="3" fontId="6" fillId="3" borderId="9" xfId="0" applyNumberFormat="1" applyFont="1" applyFill="1" applyBorder="1" applyAlignment="1">
      <alignment wrapText="1"/>
    </xf>
    <xf numFmtId="3" fontId="6" fillId="0" borderId="7" xfId="0" applyNumberFormat="1" applyFont="1" applyBorder="1" applyAlignment="1">
      <alignment wrapText="1"/>
    </xf>
    <xf numFmtId="3" fontId="6" fillId="0" borderId="9" xfId="0" applyNumberFormat="1" applyFont="1" applyBorder="1" applyAlignment="1">
      <alignment wrapText="1"/>
    </xf>
    <xf numFmtId="3" fontId="6" fillId="0" borderId="9" xfId="0" applyNumberFormat="1" applyFont="1" applyFill="1" applyBorder="1" applyAlignment="1">
      <alignment wrapText="1"/>
    </xf>
    <xf numFmtId="0" fontId="4" fillId="0" borderId="5" xfId="0" applyFont="1" applyFill="1" applyBorder="1" applyAlignment="1">
      <alignment/>
    </xf>
    <xf numFmtId="0" fontId="6" fillId="0" borderId="1" xfId="0" applyFont="1" applyFill="1" applyBorder="1" applyAlignment="1">
      <alignment/>
    </xf>
    <xf numFmtId="0" fontId="0" fillId="0" borderId="0" xfId="0" applyFill="1" applyAlignment="1">
      <alignment/>
    </xf>
    <xf numFmtId="0" fontId="4" fillId="0" borderId="1" xfId="0" applyFont="1" applyFill="1" applyBorder="1" applyAlignment="1">
      <alignment/>
    </xf>
    <xf numFmtId="0" fontId="6" fillId="0" borderId="2" xfId="0" applyFont="1" applyFill="1" applyBorder="1" applyAlignment="1">
      <alignment horizontal="justify" wrapText="1"/>
    </xf>
    <xf numFmtId="49" fontId="4" fillId="0" borderId="6" xfId="0" applyNumberFormat="1" applyFont="1" applyFill="1" applyBorder="1" applyAlignment="1">
      <alignment horizontal="right" wrapText="1"/>
    </xf>
    <xf numFmtId="0" fontId="4" fillId="0" borderId="1" xfId="0" applyFont="1" applyFill="1" applyBorder="1" applyAlignment="1">
      <alignment horizontal="justify" wrapText="1"/>
    </xf>
    <xf numFmtId="0" fontId="4" fillId="0" borderId="7" xfId="0" applyFont="1" applyFill="1" applyBorder="1" applyAlignment="1">
      <alignment horizontal="justify" wrapText="1"/>
    </xf>
    <xf numFmtId="0" fontId="4" fillId="0" borderId="0" xfId="0" applyFont="1" applyFill="1" applyBorder="1" applyAlignment="1">
      <alignment horizontal="justify" wrapText="1"/>
    </xf>
    <xf numFmtId="0" fontId="4" fillId="0" borderId="6" xfId="0" applyFont="1" applyFill="1" applyBorder="1" applyAlignment="1">
      <alignment horizontal="justify" wrapText="1"/>
    </xf>
    <xf numFmtId="0" fontId="8" fillId="0" borderId="6" xfId="0" applyFont="1" applyFill="1" applyBorder="1" applyAlignment="1">
      <alignment horizontal="justify" wrapText="1"/>
    </xf>
    <xf numFmtId="0" fontId="4" fillId="0" borderId="7" xfId="0" applyFont="1" applyFill="1" applyBorder="1" applyAlignment="1">
      <alignment horizontal="justify"/>
    </xf>
    <xf numFmtId="0" fontId="4" fillId="0" borderId="0" xfId="0" applyFont="1" applyFill="1" applyBorder="1" applyAlignment="1">
      <alignment horizontal="justify"/>
    </xf>
    <xf numFmtId="0" fontId="4" fillId="0" borderId="8" xfId="0" applyFont="1" applyFill="1" applyBorder="1" applyAlignment="1">
      <alignment horizontal="justify"/>
    </xf>
    <xf numFmtId="0" fontId="6" fillId="0" borderId="3" xfId="0" applyFont="1" applyFill="1" applyBorder="1" applyAlignment="1">
      <alignment horizontal="justify" wrapText="1"/>
    </xf>
    <xf numFmtId="0" fontId="5" fillId="0" borderId="10" xfId="0" applyFont="1" applyBorder="1" applyAlignment="1">
      <alignment horizontal="justify" wrapText="1"/>
    </xf>
    <xf numFmtId="0" fontId="5" fillId="0" borderId="4" xfId="0" applyFont="1" applyBorder="1" applyAlignment="1">
      <alignment horizontal="justify" wrapText="1"/>
    </xf>
    <xf numFmtId="0" fontId="6" fillId="0" borderId="6" xfId="0" applyFont="1" applyFill="1" applyBorder="1" applyAlignment="1">
      <alignment horizontal="justify" wrapText="1"/>
    </xf>
    <xf numFmtId="0" fontId="4" fillId="0" borderId="6" xfId="0" applyFont="1" applyBorder="1" applyAlignment="1">
      <alignment horizontal="justify" wrapText="1"/>
    </xf>
    <xf numFmtId="0" fontId="6" fillId="0" borderId="6" xfId="0" applyFont="1" applyBorder="1" applyAlignment="1">
      <alignment horizontal="justify" wrapText="1"/>
    </xf>
    <xf numFmtId="0" fontId="4" fillId="0" borderId="6" xfId="0" applyFont="1" applyFill="1" applyBorder="1" applyAlignment="1">
      <alignment horizontal="justify"/>
    </xf>
    <xf numFmtId="0" fontId="6" fillId="3" borderId="2" xfId="0" applyFont="1" applyFill="1" applyBorder="1" applyAlignment="1">
      <alignment horizontal="justify"/>
    </xf>
    <xf numFmtId="0" fontId="6" fillId="0" borderId="7" xfId="0" applyFont="1" applyFill="1" applyBorder="1" applyAlignment="1">
      <alignment horizontal="justify" wrapText="1"/>
    </xf>
    <xf numFmtId="0" fontId="5" fillId="0" borderId="0" xfId="0" applyFont="1" applyAlignment="1">
      <alignment/>
    </xf>
    <xf numFmtId="0" fontId="5" fillId="0" borderId="8" xfId="0" applyFont="1" applyBorder="1" applyAlignment="1">
      <alignment/>
    </xf>
    <xf numFmtId="0" fontId="4" fillId="0" borderId="7" xfId="0" applyFont="1" applyBorder="1" applyAlignment="1">
      <alignment horizontal="justify" wrapText="1"/>
    </xf>
    <xf numFmtId="0" fontId="4" fillId="0" borderId="0" xfId="0" applyFont="1" applyBorder="1" applyAlignment="1">
      <alignment horizontal="justify" wrapText="1"/>
    </xf>
    <xf numFmtId="0" fontId="6" fillId="0" borderId="0" xfId="0" applyFont="1" applyFill="1" applyBorder="1" applyAlignment="1">
      <alignment horizontal="justify" wrapText="1"/>
    </xf>
    <xf numFmtId="0" fontId="6" fillId="0" borderId="6" xfId="0" applyFont="1" applyBorder="1" applyAlignment="1">
      <alignment horizontal="justify"/>
    </xf>
    <xf numFmtId="0" fontId="4" fillId="0" borderId="6" xfId="0" applyFont="1" applyBorder="1" applyAlignment="1">
      <alignment horizontal="justify"/>
    </xf>
    <xf numFmtId="0" fontId="4" fillId="0" borderId="8" xfId="0" applyFont="1" applyBorder="1" applyAlignment="1">
      <alignment horizontal="justify" wrapText="1"/>
    </xf>
    <xf numFmtId="0" fontId="6" fillId="0" borderId="2" xfId="0" applyFont="1" applyBorder="1" applyAlignment="1">
      <alignment horizontal="justify" wrapText="1"/>
    </xf>
    <xf numFmtId="0" fontId="6" fillId="3" borderId="2" xfId="0" applyFont="1" applyFill="1" applyBorder="1" applyAlignment="1">
      <alignment horizontal="justify" wrapText="1"/>
    </xf>
    <xf numFmtId="0" fontId="6" fillId="0" borderId="1" xfId="0" applyFont="1" applyFill="1" applyBorder="1" applyAlignment="1">
      <alignment horizontal="justify" wrapText="1"/>
    </xf>
    <xf numFmtId="0" fontId="6" fillId="0" borderId="7" xfId="0" applyFont="1" applyFill="1" applyBorder="1" applyAlignment="1">
      <alignment horizontal="justify"/>
    </xf>
    <xf numFmtId="0" fontId="6" fillId="0" borderId="0" xfId="0" applyFont="1" applyFill="1" applyBorder="1" applyAlignment="1">
      <alignment horizontal="justify"/>
    </xf>
    <xf numFmtId="0" fontId="8" fillId="0" borderId="7" xfId="0" applyFont="1" applyBorder="1" applyAlignment="1">
      <alignment horizontal="justify" wrapText="1"/>
    </xf>
    <xf numFmtId="0" fontId="8" fillId="0" borderId="0" xfId="0" applyFont="1" applyBorder="1" applyAlignment="1">
      <alignment horizontal="justify" wrapText="1"/>
    </xf>
    <xf numFmtId="0" fontId="4" fillId="2" borderId="0" xfId="0" applyFont="1" applyFill="1" applyAlignment="1">
      <alignment horizontal="right"/>
    </xf>
    <xf numFmtId="0" fontId="4" fillId="2" borderId="0" xfId="0" applyFont="1" applyFill="1" applyBorder="1" applyAlignment="1">
      <alignment horizontal="right" wrapText="1"/>
    </xf>
    <xf numFmtId="0" fontId="4" fillId="2" borderId="0" xfId="0" applyFont="1" applyFill="1" applyAlignment="1">
      <alignment horizontal="right" wrapText="1"/>
    </xf>
    <xf numFmtId="0" fontId="4" fillId="2" borderId="0" xfId="0" applyFont="1" applyFill="1" applyAlignment="1">
      <alignment wrapText="1"/>
    </xf>
    <xf numFmtId="0" fontId="6" fillId="0" borderId="5" xfId="0" applyFont="1" applyBorder="1" applyAlignment="1">
      <alignment horizontal="center" vertical="center" textRotation="90" wrapText="1"/>
    </xf>
    <xf numFmtId="0" fontId="4" fillId="0" borderId="1" xfId="0" applyFont="1" applyBorder="1" applyAlignment="1">
      <alignment horizontal="center" vertical="center" textRotation="90" wrapText="1"/>
    </xf>
    <xf numFmtId="0" fontId="5" fillId="0" borderId="0" xfId="0" applyFont="1" applyAlignment="1">
      <alignment/>
    </xf>
    <xf numFmtId="0" fontId="6" fillId="0" borderId="5" xfId="0" applyFont="1" applyBorder="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4" fillId="0" borderId="1" xfId="0" applyFont="1" applyBorder="1" applyAlignment="1">
      <alignment horizontal="center" vertical="center" textRotation="90"/>
    </xf>
    <xf numFmtId="0" fontId="6" fillId="0" borderId="1" xfId="0" applyFont="1" applyBorder="1" applyAlignment="1">
      <alignment horizontal="center" vertical="center" textRotation="90" wrapText="1"/>
    </xf>
    <xf numFmtId="0" fontId="7" fillId="0" borderId="3" xfId="0" applyFont="1" applyFill="1" applyBorder="1" applyAlignment="1">
      <alignment wrapText="1"/>
    </xf>
    <xf numFmtId="0" fontId="4" fillId="0" borderId="10" xfId="0" applyFont="1" applyBorder="1" applyAlignment="1">
      <alignment wrapText="1"/>
    </xf>
    <xf numFmtId="0" fontId="6" fillId="2" borderId="0" xfId="0" applyFont="1" applyFill="1" applyBorder="1" applyAlignment="1">
      <alignment horizontal="center"/>
    </xf>
    <xf numFmtId="0" fontId="6" fillId="2" borderId="0" xfId="0" applyFont="1" applyFill="1" applyBorder="1" applyAlignment="1">
      <alignment horizontal="center" wrapText="1"/>
    </xf>
    <xf numFmtId="0" fontId="9" fillId="0" borderId="0" xfId="0" applyFont="1" applyAlignment="1">
      <alignment horizont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02"/>
  <sheetViews>
    <sheetView tabSelected="1" zoomScaleSheetLayoutView="85" workbookViewId="0" topLeftCell="A1">
      <pane xSplit="5" ySplit="9" topLeftCell="F12" activePane="bottomRight" state="frozen"/>
      <selection pane="topLeft" activeCell="A1" sqref="A1"/>
      <selection pane="topRight" activeCell="F1" sqref="F1"/>
      <selection pane="bottomLeft" activeCell="A10" sqref="A10"/>
      <selection pane="bottomRight" activeCell="A6" sqref="A6"/>
    </sheetView>
  </sheetViews>
  <sheetFormatPr defaultColWidth="9.00390625" defaultRowHeight="12.75"/>
  <cols>
    <col min="1" max="1" width="35.25390625" style="0" customWidth="1"/>
    <col min="5" max="5" width="39.125" style="0" customWidth="1"/>
    <col min="6" max="6" width="16.375" style="0" customWidth="1"/>
    <col min="7" max="7" width="17.25390625" style="0" customWidth="1"/>
    <col min="8" max="8" width="13.875" style="0" customWidth="1"/>
    <col min="9" max="9" width="14.125" style="0" customWidth="1"/>
    <col min="10" max="10" width="13.25390625" style="0" customWidth="1"/>
  </cols>
  <sheetData>
    <row r="1" spans="1:14" ht="18.75">
      <c r="A1" s="4"/>
      <c r="B1" s="5"/>
      <c r="C1" s="5"/>
      <c r="D1" s="5"/>
      <c r="E1" s="5"/>
      <c r="F1" s="5"/>
      <c r="G1" s="5"/>
      <c r="H1" s="5"/>
      <c r="I1" s="95" t="s">
        <v>33</v>
      </c>
      <c r="J1" s="95"/>
      <c r="K1" s="2"/>
      <c r="L1" s="2"/>
      <c r="M1" s="2"/>
      <c r="N1" s="2"/>
    </row>
    <row r="2" spans="1:10" ht="18.75">
      <c r="A2" s="4"/>
      <c r="B2" s="6"/>
      <c r="C2" s="6"/>
      <c r="D2" s="6"/>
      <c r="E2" s="6"/>
      <c r="F2" s="6"/>
      <c r="G2" s="96" t="s">
        <v>68</v>
      </c>
      <c r="H2" s="96"/>
      <c r="I2" s="97"/>
      <c r="J2" s="97"/>
    </row>
    <row r="3" spans="1:14" ht="18.75">
      <c r="A3" s="4"/>
      <c r="B3" s="6"/>
      <c r="C3" s="6"/>
      <c r="D3" s="6"/>
      <c r="E3" s="6"/>
      <c r="F3" s="6"/>
      <c r="G3" s="6"/>
      <c r="H3" s="6"/>
      <c r="I3" s="98" t="s">
        <v>205</v>
      </c>
      <c r="J3" s="98"/>
      <c r="K3" s="2"/>
      <c r="L3" s="2"/>
      <c r="M3" s="2"/>
      <c r="N3" s="2"/>
    </row>
    <row r="4" spans="1:10" ht="16.5" customHeight="1">
      <c r="A4" s="110" t="s">
        <v>207</v>
      </c>
      <c r="B4" s="111"/>
      <c r="C4" s="111"/>
      <c r="D4" s="111"/>
      <c r="E4" s="111"/>
      <c r="F4" s="111"/>
      <c r="G4" s="7"/>
      <c r="H4" s="7"/>
      <c r="I4" s="7"/>
      <c r="J4" s="6"/>
    </row>
    <row r="5" spans="1:10" ht="18.75">
      <c r="A5" s="109" t="s">
        <v>206</v>
      </c>
      <c r="B5" s="101"/>
      <c r="C5" s="101"/>
      <c r="D5" s="101"/>
      <c r="E5" s="101"/>
      <c r="F5" s="101"/>
      <c r="G5" s="101"/>
      <c r="H5" s="101"/>
      <c r="I5" s="101"/>
      <c r="J5" s="5"/>
    </row>
    <row r="6" spans="1:10" ht="19.5" thickBot="1">
      <c r="A6" s="9"/>
      <c r="B6" s="8"/>
      <c r="C6" s="8"/>
      <c r="D6" s="8"/>
      <c r="E6" s="8"/>
      <c r="F6" s="8"/>
      <c r="G6" s="8"/>
      <c r="H6" s="8"/>
      <c r="I6" s="8"/>
      <c r="J6" s="8"/>
    </row>
    <row r="7" spans="1:10" ht="12.75" customHeight="1" thickTop="1">
      <c r="A7" s="102" t="s">
        <v>34</v>
      </c>
      <c r="B7" s="102" t="s">
        <v>35</v>
      </c>
      <c r="C7" s="102"/>
      <c r="D7" s="102"/>
      <c r="E7" s="102"/>
      <c r="F7" s="99" t="s">
        <v>146</v>
      </c>
      <c r="G7" s="99" t="s">
        <v>147</v>
      </c>
      <c r="H7" s="99" t="s">
        <v>145</v>
      </c>
      <c r="I7" s="99" t="s">
        <v>148</v>
      </c>
      <c r="J7" s="99" t="s">
        <v>32</v>
      </c>
    </row>
    <row r="8" spans="1:10" ht="125.25" customHeight="1" thickBot="1">
      <c r="A8" s="103"/>
      <c r="B8" s="104"/>
      <c r="C8" s="103"/>
      <c r="D8" s="104"/>
      <c r="E8" s="104"/>
      <c r="F8" s="105"/>
      <c r="G8" s="100"/>
      <c r="H8" s="100"/>
      <c r="I8" s="106"/>
      <c r="J8" s="106"/>
    </row>
    <row r="9" spans="1:10" ht="20.25" thickBot="1" thickTop="1">
      <c r="A9" s="11">
        <v>1</v>
      </c>
      <c r="B9" s="104">
        <v>2</v>
      </c>
      <c r="C9" s="103"/>
      <c r="D9" s="104"/>
      <c r="E9" s="104"/>
      <c r="F9" s="12">
        <v>3</v>
      </c>
      <c r="G9" s="12">
        <v>4</v>
      </c>
      <c r="H9" s="12">
        <v>5</v>
      </c>
      <c r="I9" s="10">
        <v>6</v>
      </c>
      <c r="J9" s="10">
        <v>7</v>
      </c>
    </row>
    <row r="10" spans="1:10" ht="20.25" thickBot="1" thickTop="1">
      <c r="A10" s="13"/>
      <c r="B10" s="14"/>
      <c r="C10" s="15" t="s">
        <v>36</v>
      </c>
      <c r="D10" s="16"/>
      <c r="E10" s="16"/>
      <c r="F10" s="17">
        <f>SUM(F12+F19+F24+F33+F37)</f>
        <v>502045</v>
      </c>
      <c r="G10" s="17">
        <f>SUM(G12+G19+G24+G33+G37)</f>
        <v>505178</v>
      </c>
      <c r="H10" s="17">
        <f>SUM(H12+H19+H24+H33+H37)</f>
        <v>84616</v>
      </c>
      <c r="I10" s="17">
        <f>SUM(I12+I19+I24+I33+I37)</f>
        <v>137147</v>
      </c>
      <c r="J10" s="17">
        <f aca="true" t="shared" si="0" ref="J10:J23">I10/H10*100</f>
        <v>162.08163940625886</v>
      </c>
    </row>
    <row r="11" spans="1:10" ht="21" customHeight="1" thickTop="1">
      <c r="A11" s="18" t="s">
        <v>13</v>
      </c>
      <c r="B11" s="107" t="s">
        <v>14</v>
      </c>
      <c r="C11" s="108"/>
      <c r="D11" s="108"/>
      <c r="E11" s="108"/>
      <c r="F11" s="19">
        <f>SUM(F12)</f>
        <v>381567</v>
      </c>
      <c r="G11" s="19">
        <f>SUM(G12)</f>
        <v>384700</v>
      </c>
      <c r="H11" s="19">
        <f>SUM(H12)</f>
        <v>71583</v>
      </c>
      <c r="I11" s="19">
        <f>SUM(I12)</f>
        <v>110973</v>
      </c>
      <c r="J11" s="20">
        <f t="shared" si="0"/>
        <v>155.0270315577721</v>
      </c>
    </row>
    <row r="12" spans="1:10" ht="20.25" customHeight="1">
      <c r="A12" s="21" t="s">
        <v>37</v>
      </c>
      <c r="B12" s="68" t="s">
        <v>38</v>
      </c>
      <c r="C12" s="69"/>
      <c r="D12" s="69"/>
      <c r="E12" s="69"/>
      <c r="F12" s="23">
        <f>SUM(F13:F18)</f>
        <v>381567</v>
      </c>
      <c r="G12" s="23">
        <f>SUM(G13:G18)</f>
        <v>384700</v>
      </c>
      <c r="H12" s="23">
        <f>SUM(H13:H18)</f>
        <v>71583</v>
      </c>
      <c r="I12" s="22">
        <f>SUM(I13:I18)</f>
        <v>110973</v>
      </c>
      <c r="J12" s="23">
        <f t="shared" si="0"/>
        <v>155.0270315577721</v>
      </c>
    </row>
    <row r="13" spans="1:10" ht="63" customHeight="1" hidden="1">
      <c r="A13" s="25" t="s">
        <v>39</v>
      </c>
      <c r="B13" s="93" t="s">
        <v>40</v>
      </c>
      <c r="C13" s="94"/>
      <c r="D13" s="94"/>
      <c r="E13" s="94"/>
      <c r="F13" s="26">
        <v>900</v>
      </c>
      <c r="G13" s="27">
        <v>900</v>
      </c>
      <c r="H13" s="27">
        <v>117</v>
      </c>
      <c r="I13" s="28">
        <v>1181</v>
      </c>
      <c r="J13" s="27">
        <f t="shared" si="0"/>
        <v>1009.4017094017094</v>
      </c>
    </row>
    <row r="14" spans="1:10" ht="149.25" customHeight="1" hidden="1">
      <c r="A14" s="25" t="s">
        <v>41</v>
      </c>
      <c r="B14" s="93" t="s">
        <v>69</v>
      </c>
      <c r="C14" s="94"/>
      <c r="D14" s="94"/>
      <c r="E14" s="94"/>
      <c r="F14" s="26">
        <v>378717</v>
      </c>
      <c r="G14" s="27">
        <v>381850</v>
      </c>
      <c r="H14" s="27">
        <v>71302</v>
      </c>
      <c r="I14" s="28">
        <v>109490</v>
      </c>
      <c r="J14" s="27">
        <f t="shared" si="0"/>
        <v>153.55810496199265</v>
      </c>
    </row>
    <row r="15" spans="1:10" ht="146.25" customHeight="1" hidden="1">
      <c r="A15" s="25" t="s">
        <v>42</v>
      </c>
      <c r="B15" s="93" t="s">
        <v>70</v>
      </c>
      <c r="C15" s="94"/>
      <c r="D15" s="94"/>
      <c r="E15" s="94"/>
      <c r="F15" s="26">
        <v>900</v>
      </c>
      <c r="G15" s="27">
        <v>900</v>
      </c>
      <c r="H15" s="27">
        <v>99</v>
      </c>
      <c r="I15" s="28">
        <v>173</v>
      </c>
      <c r="J15" s="27">
        <f t="shared" si="0"/>
        <v>174.74747474747474</v>
      </c>
    </row>
    <row r="16" spans="1:10" ht="81" customHeight="1" hidden="1">
      <c r="A16" s="25" t="s">
        <v>43</v>
      </c>
      <c r="B16" s="93" t="s">
        <v>71</v>
      </c>
      <c r="C16" s="94"/>
      <c r="D16" s="94"/>
      <c r="E16" s="94"/>
      <c r="F16" s="26">
        <v>1000</v>
      </c>
      <c r="G16" s="27">
        <v>1000</v>
      </c>
      <c r="H16" s="27">
        <v>50</v>
      </c>
      <c r="I16" s="28">
        <v>65</v>
      </c>
      <c r="J16" s="27">
        <f t="shared" si="0"/>
        <v>130</v>
      </c>
    </row>
    <row r="17" spans="1:10" ht="321.75" customHeight="1" hidden="1">
      <c r="A17" s="25" t="s">
        <v>44</v>
      </c>
      <c r="B17" s="93" t="s">
        <v>72</v>
      </c>
      <c r="C17" s="94"/>
      <c r="D17" s="94"/>
      <c r="E17" s="94"/>
      <c r="F17" s="26">
        <v>50</v>
      </c>
      <c r="G17" s="27">
        <v>50</v>
      </c>
      <c r="H17" s="27">
        <v>15</v>
      </c>
      <c r="I17" s="28">
        <v>28</v>
      </c>
      <c r="J17" s="27">
        <f t="shared" si="0"/>
        <v>186.66666666666666</v>
      </c>
    </row>
    <row r="18" spans="1:10" ht="209.25" customHeight="1" hidden="1">
      <c r="A18" s="25" t="s">
        <v>149</v>
      </c>
      <c r="B18" s="82" t="s">
        <v>150</v>
      </c>
      <c r="C18" s="83"/>
      <c r="D18" s="83"/>
      <c r="E18" s="83"/>
      <c r="F18" s="26">
        <v>0</v>
      </c>
      <c r="G18" s="27">
        <v>0</v>
      </c>
      <c r="H18" s="27">
        <v>0</v>
      </c>
      <c r="I18" s="28">
        <v>36</v>
      </c>
      <c r="J18" s="27" t="e">
        <f t="shared" si="0"/>
        <v>#DIV/0!</v>
      </c>
    </row>
    <row r="19" spans="1:10" ht="21" customHeight="1">
      <c r="A19" s="29" t="s">
        <v>45</v>
      </c>
      <c r="B19" s="91" t="s">
        <v>46</v>
      </c>
      <c r="C19" s="92"/>
      <c r="D19" s="92"/>
      <c r="E19" s="92"/>
      <c r="F19" s="30">
        <f>F20+F23</f>
        <v>52837</v>
      </c>
      <c r="G19" s="31">
        <f>G20+G23</f>
        <v>52837</v>
      </c>
      <c r="H19" s="31">
        <f>H20+H23</f>
        <v>12110</v>
      </c>
      <c r="I19" s="32">
        <f>I20+I23</f>
        <v>11796</v>
      </c>
      <c r="J19" s="31">
        <f t="shared" si="0"/>
        <v>97.40710156895128</v>
      </c>
    </row>
    <row r="20" spans="1:10" ht="37.5" customHeight="1">
      <c r="A20" s="33" t="s">
        <v>119</v>
      </c>
      <c r="B20" s="82" t="s">
        <v>47</v>
      </c>
      <c r="C20" s="83"/>
      <c r="D20" s="83"/>
      <c r="E20" s="83"/>
      <c r="F20" s="34">
        <f>F21+F22</f>
        <v>16624</v>
      </c>
      <c r="G20" s="35">
        <f>G21+G22</f>
        <v>16624</v>
      </c>
      <c r="H20" s="35">
        <f>H21+H22</f>
        <v>3419</v>
      </c>
      <c r="I20" s="36">
        <f>I21+I22</f>
        <v>3890</v>
      </c>
      <c r="J20" s="35">
        <f t="shared" si="0"/>
        <v>113.77595788242176</v>
      </c>
    </row>
    <row r="21" spans="1:10" ht="51.75" customHeight="1" hidden="1">
      <c r="A21" s="25" t="s">
        <v>48</v>
      </c>
      <c r="B21" s="93" t="s">
        <v>49</v>
      </c>
      <c r="C21" s="94"/>
      <c r="D21" s="94"/>
      <c r="E21" s="94"/>
      <c r="F21" s="37">
        <v>14624</v>
      </c>
      <c r="G21" s="37">
        <v>14624</v>
      </c>
      <c r="H21" s="38">
        <v>2779</v>
      </c>
      <c r="I21" s="39">
        <v>3536</v>
      </c>
      <c r="J21" s="38">
        <f t="shared" si="0"/>
        <v>127.24001439366678</v>
      </c>
    </row>
    <row r="22" spans="1:10" ht="53.25" customHeight="1" hidden="1">
      <c r="A22" s="25" t="s">
        <v>50</v>
      </c>
      <c r="B22" s="93" t="s">
        <v>51</v>
      </c>
      <c r="C22" s="94"/>
      <c r="D22" s="94"/>
      <c r="E22" s="94"/>
      <c r="F22" s="26">
        <v>2000</v>
      </c>
      <c r="G22" s="27">
        <v>2000</v>
      </c>
      <c r="H22" s="27">
        <v>640</v>
      </c>
      <c r="I22" s="28">
        <v>354</v>
      </c>
      <c r="J22" s="27">
        <f t="shared" si="0"/>
        <v>55.3125</v>
      </c>
    </row>
    <row r="23" spans="1:11" ht="35.25" customHeight="1">
      <c r="A23" s="33" t="s">
        <v>73</v>
      </c>
      <c r="B23" s="82" t="s">
        <v>52</v>
      </c>
      <c r="C23" s="83"/>
      <c r="D23" s="83"/>
      <c r="E23" s="83"/>
      <c r="F23" s="34">
        <v>36213</v>
      </c>
      <c r="G23" s="35">
        <v>36213</v>
      </c>
      <c r="H23" s="35">
        <v>8691</v>
      </c>
      <c r="I23" s="36">
        <v>7906</v>
      </c>
      <c r="J23" s="35">
        <f t="shared" si="0"/>
        <v>90.9676677022207</v>
      </c>
      <c r="K23" s="3"/>
    </row>
    <row r="24" spans="1:10" ht="20.25" customHeight="1">
      <c r="A24" s="29" t="s">
        <v>53</v>
      </c>
      <c r="B24" s="79" t="s">
        <v>54</v>
      </c>
      <c r="C24" s="84"/>
      <c r="D24" s="84"/>
      <c r="E24" s="84"/>
      <c r="F24" s="30">
        <f>F25+F26+F29</f>
        <v>62799</v>
      </c>
      <c r="G24" s="31">
        <f>G25+G26+G29</f>
        <v>62799</v>
      </c>
      <c r="H24" s="30">
        <f>H25+H26+H29</f>
        <v>0</v>
      </c>
      <c r="I24" s="30">
        <f>I25+I26+I29</f>
        <v>13219</v>
      </c>
      <c r="J24" s="31"/>
    </row>
    <row r="25" spans="1:10" ht="38.25" customHeight="1">
      <c r="A25" s="33" t="s">
        <v>134</v>
      </c>
      <c r="B25" s="82" t="s">
        <v>202</v>
      </c>
      <c r="C25" s="83"/>
      <c r="D25" s="83"/>
      <c r="E25" s="83"/>
      <c r="F25" s="34">
        <v>4420</v>
      </c>
      <c r="G25" s="35">
        <v>4420</v>
      </c>
      <c r="H25" s="35">
        <v>0</v>
      </c>
      <c r="I25" s="36">
        <v>313</v>
      </c>
      <c r="J25" s="35"/>
    </row>
    <row r="26" spans="1:10" ht="30.75" customHeight="1">
      <c r="A26" s="21" t="s">
        <v>74</v>
      </c>
      <c r="B26" s="64" t="s">
        <v>75</v>
      </c>
      <c r="C26" s="65"/>
      <c r="D26" s="65"/>
      <c r="E26" s="65"/>
      <c r="F26" s="22">
        <f>F27+F28</f>
        <v>51899</v>
      </c>
      <c r="G26" s="22">
        <f>G27+G28</f>
        <v>51899</v>
      </c>
      <c r="H26" s="22">
        <f>H27+H28</f>
        <v>0</v>
      </c>
      <c r="I26" s="22">
        <f>I27+I28</f>
        <v>10281</v>
      </c>
      <c r="J26" s="23"/>
    </row>
    <row r="27" spans="1:10" ht="30.75" customHeight="1" hidden="1">
      <c r="A27" s="33" t="s">
        <v>120</v>
      </c>
      <c r="B27" s="82" t="s">
        <v>76</v>
      </c>
      <c r="C27" s="83"/>
      <c r="D27" s="83"/>
      <c r="E27" s="83"/>
      <c r="F27" s="34">
        <v>35899</v>
      </c>
      <c r="G27" s="35">
        <v>35899</v>
      </c>
      <c r="H27" s="35">
        <v>0</v>
      </c>
      <c r="I27" s="36">
        <v>7649</v>
      </c>
      <c r="J27" s="35"/>
    </row>
    <row r="28" spans="1:10" ht="30.75" customHeight="1" hidden="1">
      <c r="A28" s="33" t="s">
        <v>121</v>
      </c>
      <c r="B28" s="82" t="s">
        <v>77</v>
      </c>
      <c r="C28" s="83"/>
      <c r="D28" s="83"/>
      <c r="E28" s="83"/>
      <c r="F28" s="34">
        <v>16000</v>
      </c>
      <c r="G28" s="35">
        <v>16000</v>
      </c>
      <c r="H28" s="35">
        <v>0</v>
      </c>
      <c r="I28" s="36">
        <v>2632</v>
      </c>
      <c r="J28" s="35"/>
    </row>
    <row r="29" spans="1:10" ht="22.5" customHeight="1">
      <c r="A29" s="33" t="s">
        <v>78</v>
      </c>
      <c r="B29" s="82" t="s">
        <v>55</v>
      </c>
      <c r="C29" s="83"/>
      <c r="D29" s="83"/>
      <c r="E29" s="83"/>
      <c r="F29" s="34">
        <f>F30+F31+F32</f>
        <v>6480</v>
      </c>
      <c r="G29" s="34">
        <f>G30+G31+G32</f>
        <v>6480</v>
      </c>
      <c r="H29" s="34">
        <f>H30+H31+H32</f>
        <v>0</v>
      </c>
      <c r="I29" s="34">
        <f>I30+I31+I32</f>
        <v>2625</v>
      </c>
      <c r="J29" s="35"/>
    </row>
    <row r="30" spans="1:10" ht="99.75" customHeight="1" hidden="1">
      <c r="A30" s="33" t="s">
        <v>122</v>
      </c>
      <c r="B30" s="82" t="s">
        <v>189</v>
      </c>
      <c r="C30" s="83"/>
      <c r="D30" s="83"/>
      <c r="E30" s="83"/>
      <c r="F30" s="34">
        <v>270</v>
      </c>
      <c r="G30" s="34">
        <v>270</v>
      </c>
      <c r="H30" s="34">
        <v>0</v>
      </c>
      <c r="I30" s="34">
        <v>2</v>
      </c>
      <c r="J30" s="35"/>
    </row>
    <row r="31" spans="1:10" ht="75" customHeight="1" hidden="1">
      <c r="A31" s="33" t="s">
        <v>123</v>
      </c>
      <c r="B31" s="82" t="s">
        <v>79</v>
      </c>
      <c r="C31" s="83"/>
      <c r="D31" s="83"/>
      <c r="E31" s="83"/>
      <c r="F31" s="34">
        <v>0</v>
      </c>
      <c r="G31" s="35">
        <v>0</v>
      </c>
      <c r="H31" s="35">
        <v>0</v>
      </c>
      <c r="I31" s="36">
        <v>0</v>
      </c>
      <c r="J31" s="35"/>
    </row>
    <row r="32" spans="1:10" ht="111.75" customHeight="1" hidden="1">
      <c r="A32" s="33" t="s">
        <v>124</v>
      </c>
      <c r="B32" s="82" t="s">
        <v>190</v>
      </c>
      <c r="C32" s="83"/>
      <c r="D32" s="83"/>
      <c r="E32" s="83"/>
      <c r="F32" s="34">
        <v>6210</v>
      </c>
      <c r="G32" s="35">
        <v>6210</v>
      </c>
      <c r="H32" s="35">
        <v>0</v>
      </c>
      <c r="I32" s="36">
        <v>2623</v>
      </c>
      <c r="J32" s="35"/>
    </row>
    <row r="33" spans="1:12" ht="27.75" customHeight="1">
      <c r="A33" s="29" t="s">
        <v>56</v>
      </c>
      <c r="B33" s="91" t="s">
        <v>125</v>
      </c>
      <c r="C33" s="92"/>
      <c r="D33" s="92"/>
      <c r="E33" s="92"/>
      <c r="F33" s="31">
        <f>SUM(F34:F36)</f>
        <v>4842</v>
      </c>
      <c r="G33" s="31">
        <f>SUM(G34:G36)</f>
        <v>4842</v>
      </c>
      <c r="H33" s="31">
        <f>SUM(H34:H36)</f>
        <v>923</v>
      </c>
      <c r="I33" s="32">
        <f>SUM(I34:I36)</f>
        <v>1132</v>
      </c>
      <c r="J33" s="31">
        <f>I33/H33*100</f>
        <v>122.64355362946912</v>
      </c>
      <c r="L33" s="59"/>
    </row>
    <row r="34" spans="1:10" ht="102" customHeight="1" hidden="1">
      <c r="A34" s="33" t="s">
        <v>57</v>
      </c>
      <c r="B34" s="82" t="s">
        <v>58</v>
      </c>
      <c r="C34" s="83"/>
      <c r="D34" s="83"/>
      <c r="E34" s="83"/>
      <c r="F34" s="34">
        <v>1400</v>
      </c>
      <c r="G34" s="35">
        <v>1400</v>
      </c>
      <c r="H34" s="35">
        <v>238</v>
      </c>
      <c r="I34" s="36">
        <v>467</v>
      </c>
      <c r="J34" s="35">
        <f>I34/H34*100</f>
        <v>196.21848739495798</v>
      </c>
    </row>
    <row r="35" spans="1:10" ht="96.75" customHeight="1" hidden="1">
      <c r="A35" s="33" t="s">
        <v>59</v>
      </c>
      <c r="B35" s="64" t="s">
        <v>191</v>
      </c>
      <c r="C35" s="65"/>
      <c r="D35" s="65"/>
      <c r="E35" s="65"/>
      <c r="F35" s="22">
        <v>3422</v>
      </c>
      <c r="G35" s="23">
        <v>3422</v>
      </c>
      <c r="H35" s="23">
        <v>685</v>
      </c>
      <c r="I35" s="24">
        <v>656</v>
      </c>
      <c r="J35" s="23">
        <f>I35/H35*100</f>
        <v>95.76642335766424</v>
      </c>
    </row>
    <row r="36" spans="1:10" ht="41.25" customHeight="1" hidden="1">
      <c r="A36" s="33" t="s">
        <v>126</v>
      </c>
      <c r="B36" s="64" t="s">
        <v>192</v>
      </c>
      <c r="C36" s="65"/>
      <c r="D36" s="65"/>
      <c r="E36" s="65"/>
      <c r="F36" s="22">
        <v>20</v>
      </c>
      <c r="G36" s="22">
        <v>20</v>
      </c>
      <c r="H36" s="23">
        <v>0</v>
      </c>
      <c r="I36" s="24">
        <v>9</v>
      </c>
      <c r="J36" s="23"/>
    </row>
    <row r="37" spans="1:10" ht="39" customHeight="1">
      <c r="A37" s="29" t="s">
        <v>60</v>
      </c>
      <c r="B37" s="79" t="s">
        <v>203</v>
      </c>
      <c r="C37" s="80"/>
      <c r="D37" s="80"/>
      <c r="E37" s="81"/>
      <c r="F37" s="30">
        <f>F38+F39</f>
        <v>0</v>
      </c>
      <c r="G37" s="30">
        <f>G38+G39</f>
        <v>0</v>
      </c>
      <c r="H37" s="30">
        <f>H38+H39</f>
        <v>0</v>
      </c>
      <c r="I37" s="30">
        <f>I38+I39</f>
        <v>27</v>
      </c>
      <c r="J37" s="31"/>
    </row>
    <row r="38" spans="1:10" ht="59.25" customHeight="1">
      <c r="A38" s="33" t="s">
        <v>151</v>
      </c>
      <c r="B38" s="75" t="s">
        <v>193</v>
      </c>
      <c r="C38" s="75"/>
      <c r="D38" s="75"/>
      <c r="E38" s="75"/>
      <c r="F38" s="23">
        <v>0</v>
      </c>
      <c r="G38" s="23">
        <v>0</v>
      </c>
      <c r="H38" s="23">
        <v>0</v>
      </c>
      <c r="I38" s="22">
        <v>15</v>
      </c>
      <c r="J38" s="23"/>
    </row>
    <row r="39" spans="1:10" ht="41.25" customHeight="1" thickBot="1">
      <c r="A39" s="33" t="s">
        <v>204</v>
      </c>
      <c r="B39" s="75" t="s">
        <v>61</v>
      </c>
      <c r="C39" s="75"/>
      <c r="D39" s="75"/>
      <c r="E39" s="75"/>
      <c r="F39" s="35">
        <f>F40+F41+F42</f>
        <v>0</v>
      </c>
      <c r="G39" s="35">
        <f>G40+G41+G42</f>
        <v>0</v>
      </c>
      <c r="H39" s="35">
        <f>H40+H41+H42</f>
        <v>0</v>
      </c>
      <c r="I39" s="34">
        <f>I40+I41+I42</f>
        <v>12</v>
      </c>
      <c r="J39" s="35"/>
    </row>
    <row r="40" spans="1:10" ht="18.75" hidden="1">
      <c r="A40" s="33" t="s">
        <v>152</v>
      </c>
      <c r="B40" s="75" t="s">
        <v>194</v>
      </c>
      <c r="C40" s="75"/>
      <c r="D40" s="75"/>
      <c r="E40" s="75"/>
      <c r="F40" s="35">
        <v>0</v>
      </c>
      <c r="G40" s="35">
        <v>0</v>
      </c>
      <c r="H40" s="35">
        <v>0</v>
      </c>
      <c r="I40" s="34">
        <v>0</v>
      </c>
      <c r="J40" s="35"/>
    </row>
    <row r="41" spans="1:10" ht="101.25" customHeight="1" hidden="1">
      <c r="A41" s="33" t="s">
        <v>153</v>
      </c>
      <c r="B41" s="75" t="s">
        <v>195</v>
      </c>
      <c r="C41" s="75"/>
      <c r="D41" s="75"/>
      <c r="E41" s="75"/>
      <c r="F41" s="35">
        <v>0</v>
      </c>
      <c r="G41" s="35">
        <v>0</v>
      </c>
      <c r="H41" s="35">
        <v>0</v>
      </c>
      <c r="I41" s="34">
        <v>0</v>
      </c>
      <c r="J41" s="35"/>
    </row>
    <row r="42" spans="1:10" ht="43.5" customHeight="1" hidden="1" thickBot="1">
      <c r="A42" s="21" t="s">
        <v>154</v>
      </c>
      <c r="B42" s="77" t="s">
        <v>196</v>
      </c>
      <c r="C42" s="77"/>
      <c r="D42" s="77"/>
      <c r="E42" s="77"/>
      <c r="F42" s="23">
        <v>0</v>
      </c>
      <c r="G42" s="23">
        <v>0</v>
      </c>
      <c r="H42" s="23">
        <v>0</v>
      </c>
      <c r="I42" s="22">
        <v>12</v>
      </c>
      <c r="J42" s="23"/>
    </row>
    <row r="43" spans="1:10" ht="21.75" customHeight="1" thickBot="1" thickTop="1">
      <c r="A43" s="40"/>
      <c r="B43" s="78" t="s">
        <v>0</v>
      </c>
      <c r="C43" s="78"/>
      <c r="D43" s="78"/>
      <c r="E43" s="78"/>
      <c r="F43" s="41">
        <f>SUM(F46+F48+F56+F58+F60+F62+F65+F80+F44)</f>
        <v>43655</v>
      </c>
      <c r="G43" s="41">
        <f>SUM(G46+G48+G56+G58+G60+G62+G65+G80+G44)</f>
        <v>63155</v>
      </c>
      <c r="H43" s="41">
        <f>SUM(H46+H48+H56+H58+H60+H62+H65+H80+H44)</f>
        <v>24544</v>
      </c>
      <c r="I43" s="53">
        <f>SUM(I46+I48+I56+I58+I60+I62+I65+I80+I44)</f>
        <v>34269</v>
      </c>
      <c r="J43" s="41">
        <f>I43/H43*100</f>
        <v>139.6227183833116</v>
      </c>
    </row>
    <row r="44" spans="1:10" ht="57" customHeight="1" hidden="1" thickTop="1">
      <c r="A44" s="42" t="s">
        <v>62</v>
      </c>
      <c r="B44" s="71" t="s">
        <v>63</v>
      </c>
      <c r="C44" s="72"/>
      <c r="D44" s="72"/>
      <c r="E44" s="73"/>
      <c r="F44" s="43">
        <f>F45</f>
        <v>0</v>
      </c>
      <c r="G44" s="43">
        <f>G45</f>
        <v>0</v>
      </c>
      <c r="H44" s="43">
        <f>H45</f>
        <v>0</v>
      </c>
      <c r="I44" s="32">
        <f>I45</f>
        <v>0</v>
      </c>
      <c r="J44" s="31"/>
    </row>
    <row r="45" spans="1:10" ht="68.25" customHeight="1" hidden="1">
      <c r="A45" s="21" t="s">
        <v>80</v>
      </c>
      <c r="B45" s="68" t="s">
        <v>81</v>
      </c>
      <c r="C45" s="69"/>
      <c r="D45" s="69"/>
      <c r="E45" s="70"/>
      <c r="F45" s="23">
        <v>0</v>
      </c>
      <c r="G45" s="23">
        <v>0</v>
      </c>
      <c r="H45" s="23">
        <v>0</v>
      </c>
      <c r="I45" s="22">
        <v>0</v>
      </c>
      <c r="J45" s="23"/>
    </row>
    <row r="46" spans="1:10" ht="36.75" customHeight="1" thickTop="1">
      <c r="A46" s="29" t="s">
        <v>1</v>
      </c>
      <c r="B46" s="74" t="s">
        <v>2</v>
      </c>
      <c r="C46" s="74"/>
      <c r="D46" s="74"/>
      <c r="E46" s="74"/>
      <c r="F46" s="31">
        <f>F47</f>
        <v>300</v>
      </c>
      <c r="G46" s="31">
        <f>G47</f>
        <v>300</v>
      </c>
      <c r="H46" s="31">
        <f>H47</f>
        <v>85</v>
      </c>
      <c r="I46" s="30">
        <f>I47</f>
        <v>100</v>
      </c>
      <c r="J46" s="31">
        <f>I46/H46*100</f>
        <v>117.64705882352942</v>
      </c>
    </row>
    <row r="47" spans="1:10" ht="62.25" customHeight="1" hidden="1">
      <c r="A47" s="21" t="s">
        <v>82</v>
      </c>
      <c r="B47" s="66" t="s">
        <v>83</v>
      </c>
      <c r="C47" s="66"/>
      <c r="D47" s="66"/>
      <c r="E47" s="66"/>
      <c r="F47" s="23">
        <v>300</v>
      </c>
      <c r="G47" s="23">
        <v>300</v>
      </c>
      <c r="H47" s="23">
        <v>85</v>
      </c>
      <c r="I47" s="22">
        <v>100</v>
      </c>
      <c r="J47" s="23">
        <f>I47/H47*100</f>
        <v>117.64705882352942</v>
      </c>
    </row>
    <row r="48" spans="1:10" ht="54.75" customHeight="1">
      <c r="A48" s="29" t="s">
        <v>3</v>
      </c>
      <c r="B48" s="74" t="s">
        <v>66</v>
      </c>
      <c r="C48" s="74"/>
      <c r="D48" s="74"/>
      <c r="E48" s="74"/>
      <c r="F48" s="31">
        <f>F49+F52+F54</f>
        <v>18700</v>
      </c>
      <c r="G48" s="31">
        <f>G49+G52+G54</f>
        <v>18700</v>
      </c>
      <c r="H48" s="31">
        <f>H49+H52+H54</f>
        <v>0</v>
      </c>
      <c r="I48" s="30">
        <f>I49+I52+I54</f>
        <v>5529</v>
      </c>
      <c r="J48" s="31"/>
    </row>
    <row r="49" spans="1:10" ht="91.5" customHeight="1" hidden="1">
      <c r="A49" s="21" t="s">
        <v>4</v>
      </c>
      <c r="B49" s="66" t="s">
        <v>5</v>
      </c>
      <c r="C49" s="66"/>
      <c r="D49" s="66"/>
      <c r="E49" s="66"/>
      <c r="F49" s="23">
        <f>F50+F51</f>
        <v>18700</v>
      </c>
      <c r="G49" s="23">
        <f>G50+G51</f>
        <v>18700</v>
      </c>
      <c r="H49" s="23">
        <f>H50+H51</f>
        <v>0</v>
      </c>
      <c r="I49" s="22">
        <f>I50+I51</f>
        <v>5523</v>
      </c>
      <c r="J49" s="23"/>
    </row>
    <row r="50" spans="1:10" ht="150" customHeight="1" hidden="1">
      <c r="A50" s="44" t="s">
        <v>155</v>
      </c>
      <c r="B50" s="67" t="s">
        <v>197</v>
      </c>
      <c r="C50" s="67"/>
      <c r="D50" s="67"/>
      <c r="E50" s="67"/>
      <c r="F50" s="38">
        <v>18640</v>
      </c>
      <c r="G50" s="38">
        <v>18640</v>
      </c>
      <c r="H50" s="38">
        <v>0</v>
      </c>
      <c r="I50" s="37">
        <v>4699</v>
      </c>
      <c r="J50" s="38"/>
    </row>
    <row r="51" spans="1:10" ht="138.75" customHeight="1" hidden="1">
      <c r="A51" s="44" t="s">
        <v>84</v>
      </c>
      <c r="B51" s="67" t="s">
        <v>198</v>
      </c>
      <c r="C51" s="67"/>
      <c r="D51" s="67"/>
      <c r="E51" s="67"/>
      <c r="F51" s="38">
        <v>60</v>
      </c>
      <c r="G51" s="38">
        <v>60</v>
      </c>
      <c r="H51" s="38">
        <v>0</v>
      </c>
      <c r="I51" s="37">
        <v>824</v>
      </c>
      <c r="J51" s="38"/>
    </row>
    <row r="52" spans="1:10" ht="78.75" customHeight="1" hidden="1">
      <c r="A52" s="21" t="s">
        <v>128</v>
      </c>
      <c r="B52" s="66" t="s">
        <v>127</v>
      </c>
      <c r="C52" s="66"/>
      <c r="D52" s="66"/>
      <c r="E52" s="66"/>
      <c r="F52" s="23">
        <f>F53</f>
        <v>0</v>
      </c>
      <c r="G52" s="23">
        <f>G53</f>
        <v>0</v>
      </c>
      <c r="H52" s="23">
        <f>H53</f>
        <v>0</v>
      </c>
      <c r="I52" s="22">
        <f>I53</f>
        <v>0</v>
      </c>
      <c r="J52" s="23"/>
    </row>
    <row r="53" spans="1:10" ht="69.75" customHeight="1" hidden="1">
      <c r="A53" s="44" t="s">
        <v>129</v>
      </c>
      <c r="B53" s="67" t="s">
        <v>130</v>
      </c>
      <c r="C53" s="67"/>
      <c r="D53" s="67"/>
      <c r="E53" s="67"/>
      <c r="F53" s="38">
        <v>0</v>
      </c>
      <c r="G53" s="38">
        <v>0</v>
      </c>
      <c r="H53" s="38">
        <v>0</v>
      </c>
      <c r="I53" s="37">
        <v>0</v>
      </c>
      <c r="J53" s="38"/>
    </row>
    <row r="54" spans="1:10" ht="153" customHeight="1" hidden="1">
      <c r="A54" s="21" t="s">
        <v>139</v>
      </c>
      <c r="B54" s="66" t="s">
        <v>144</v>
      </c>
      <c r="C54" s="66"/>
      <c r="D54" s="66"/>
      <c r="E54" s="66"/>
      <c r="F54" s="38">
        <f>F55</f>
        <v>0</v>
      </c>
      <c r="G54" s="38">
        <f>G55</f>
        <v>0</v>
      </c>
      <c r="H54" s="38">
        <f>H55</f>
        <v>0</v>
      </c>
      <c r="I54" s="37">
        <f>I55</f>
        <v>6</v>
      </c>
      <c r="J54" s="38"/>
    </row>
    <row r="55" spans="1:10" ht="108" customHeight="1" hidden="1">
      <c r="A55" s="44" t="s">
        <v>140</v>
      </c>
      <c r="B55" s="67" t="s">
        <v>141</v>
      </c>
      <c r="C55" s="67"/>
      <c r="D55" s="67"/>
      <c r="E55" s="67"/>
      <c r="F55" s="38">
        <v>0</v>
      </c>
      <c r="G55" s="38">
        <v>0</v>
      </c>
      <c r="H55" s="38"/>
      <c r="I55" s="37">
        <v>6</v>
      </c>
      <c r="J55" s="38"/>
    </row>
    <row r="56" spans="1:10" ht="37.5" customHeight="1">
      <c r="A56" s="29" t="s">
        <v>6</v>
      </c>
      <c r="B56" s="74" t="s">
        <v>7</v>
      </c>
      <c r="C56" s="74"/>
      <c r="D56" s="74"/>
      <c r="E56" s="74"/>
      <c r="F56" s="31">
        <f>F57</f>
        <v>50</v>
      </c>
      <c r="G56" s="31">
        <f>G57</f>
        <v>50</v>
      </c>
      <c r="H56" s="31">
        <f>H57</f>
        <v>0</v>
      </c>
      <c r="I56" s="30">
        <f>I57</f>
        <v>0</v>
      </c>
      <c r="J56" s="31"/>
    </row>
    <row r="57" spans="1:10" ht="71.25" customHeight="1" hidden="1">
      <c r="A57" s="21" t="s">
        <v>85</v>
      </c>
      <c r="B57" s="75" t="s">
        <v>86</v>
      </c>
      <c r="C57" s="75"/>
      <c r="D57" s="75"/>
      <c r="E57" s="75"/>
      <c r="F57" s="23">
        <v>50</v>
      </c>
      <c r="G57" s="23">
        <v>50</v>
      </c>
      <c r="H57" s="23">
        <v>0</v>
      </c>
      <c r="I57" s="22">
        <v>0</v>
      </c>
      <c r="J57" s="23"/>
    </row>
    <row r="58" spans="1:10" ht="54" customHeight="1">
      <c r="A58" s="29" t="s">
        <v>8</v>
      </c>
      <c r="B58" s="76" t="s">
        <v>67</v>
      </c>
      <c r="C58" s="76"/>
      <c r="D58" s="76"/>
      <c r="E58" s="76"/>
      <c r="F58" s="31">
        <f>F59</f>
        <v>10000</v>
      </c>
      <c r="G58" s="31">
        <f>G59</f>
        <v>13000</v>
      </c>
      <c r="H58" s="31">
        <f>H59</f>
        <v>5000</v>
      </c>
      <c r="I58" s="30">
        <f>I59</f>
        <v>5558</v>
      </c>
      <c r="J58" s="31">
        <f>I58/H58*100</f>
        <v>111.16</v>
      </c>
    </row>
    <row r="59" spans="1:10" ht="38.25" customHeight="1" hidden="1">
      <c r="A59" s="33" t="s">
        <v>87</v>
      </c>
      <c r="B59" s="75" t="s">
        <v>88</v>
      </c>
      <c r="C59" s="75"/>
      <c r="D59" s="75"/>
      <c r="E59" s="75"/>
      <c r="F59" s="35">
        <v>10000</v>
      </c>
      <c r="G59" s="35">
        <v>13000</v>
      </c>
      <c r="H59" s="35">
        <v>5000</v>
      </c>
      <c r="I59" s="34">
        <v>5558</v>
      </c>
      <c r="J59" s="35">
        <f>I59/H59*100</f>
        <v>111.16</v>
      </c>
    </row>
    <row r="60" spans="1:10" ht="24" customHeight="1">
      <c r="A60" s="45" t="s">
        <v>9</v>
      </c>
      <c r="B60" s="85" t="s">
        <v>10</v>
      </c>
      <c r="C60" s="85"/>
      <c r="D60" s="85"/>
      <c r="E60" s="85"/>
      <c r="F60" s="46">
        <f>F61</f>
        <v>3042</v>
      </c>
      <c r="G60" s="46">
        <f>G61</f>
        <v>3042</v>
      </c>
      <c r="H60" s="46">
        <f>H61</f>
        <v>1095</v>
      </c>
      <c r="I60" s="54">
        <f>I61</f>
        <v>671</v>
      </c>
      <c r="J60" s="46">
        <f>I60/H60*100</f>
        <v>61.278538812785385</v>
      </c>
    </row>
    <row r="61" spans="1:10" ht="18.75" customHeight="1" hidden="1">
      <c r="A61" s="33" t="s">
        <v>11</v>
      </c>
      <c r="B61" s="86" t="s">
        <v>12</v>
      </c>
      <c r="C61" s="86"/>
      <c r="D61" s="86"/>
      <c r="E61" s="86"/>
      <c r="F61" s="35">
        <v>3042</v>
      </c>
      <c r="G61" s="35">
        <v>3042</v>
      </c>
      <c r="H61" s="35">
        <v>1095</v>
      </c>
      <c r="I61" s="34">
        <v>671</v>
      </c>
      <c r="J61" s="35">
        <f>I61/H61*100</f>
        <v>61.278538812785385</v>
      </c>
    </row>
    <row r="62" spans="1:10" ht="40.5" customHeight="1">
      <c r="A62" s="45" t="s">
        <v>15</v>
      </c>
      <c r="B62" s="85" t="s">
        <v>16</v>
      </c>
      <c r="C62" s="85"/>
      <c r="D62" s="85"/>
      <c r="E62" s="85"/>
      <c r="F62" s="46">
        <f>F63+F64</f>
        <v>3500</v>
      </c>
      <c r="G62" s="46">
        <f>G63+G64</f>
        <v>20000</v>
      </c>
      <c r="H62" s="46">
        <f>H63+H64</f>
        <v>17000</v>
      </c>
      <c r="I62" s="54">
        <f>I63+I64</f>
        <v>20607</v>
      </c>
      <c r="J62" s="46">
        <f>I62/H62*100</f>
        <v>121.21764705882352</v>
      </c>
    </row>
    <row r="63" spans="1:10" ht="46.5" customHeight="1">
      <c r="A63" s="33" t="s">
        <v>89</v>
      </c>
      <c r="B63" s="86" t="s">
        <v>199</v>
      </c>
      <c r="C63" s="86"/>
      <c r="D63" s="86"/>
      <c r="E63" s="86"/>
      <c r="F63" s="35">
        <v>0</v>
      </c>
      <c r="G63" s="35">
        <v>0</v>
      </c>
      <c r="H63" s="35">
        <v>0</v>
      </c>
      <c r="I63" s="34">
        <v>603</v>
      </c>
      <c r="J63" s="35"/>
    </row>
    <row r="64" spans="1:10" ht="54" customHeight="1">
      <c r="A64" s="21" t="s">
        <v>90</v>
      </c>
      <c r="B64" s="75" t="s">
        <v>91</v>
      </c>
      <c r="C64" s="75"/>
      <c r="D64" s="75"/>
      <c r="E64" s="75"/>
      <c r="F64" s="35">
        <v>3500</v>
      </c>
      <c r="G64" s="35">
        <v>20000</v>
      </c>
      <c r="H64" s="35">
        <v>17000</v>
      </c>
      <c r="I64" s="34">
        <v>20004</v>
      </c>
      <c r="J64" s="35">
        <f>I64/H64*100</f>
        <v>117.67058823529413</v>
      </c>
    </row>
    <row r="65" spans="1:10" ht="23.25" customHeight="1">
      <c r="A65" s="29" t="s">
        <v>17</v>
      </c>
      <c r="B65" s="74" t="s">
        <v>18</v>
      </c>
      <c r="C65" s="74"/>
      <c r="D65" s="74"/>
      <c r="E65" s="74"/>
      <c r="F65" s="31">
        <f>F66+F67+F68+F70+F79+F71+F72+F75+F76+F77+F78+F73</f>
        <v>7363</v>
      </c>
      <c r="G65" s="30">
        <f>G66+G67+G68+G70+G79+G71+G72+G75+G76+G77+G78+G73+G74</f>
        <v>7363</v>
      </c>
      <c r="H65" s="31">
        <f>H66+H67+H68+H70+H79+H71+H72+H75+H76+H77+H78+H73</f>
        <v>1273</v>
      </c>
      <c r="I65" s="30">
        <f>I66+I67+I68+I70+I79+I71+I72+I75+I76+I77+I78+I73+I74+I69</f>
        <v>1549</v>
      </c>
      <c r="J65" s="31">
        <f>I65/H65*100</f>
        <v>121.68106834249804</v>
      </c>
    </row>
    <row r="66" spans="1:10" ht="96.75" customHeight="1" hidden="1">
      <c r="A66" s="33" t="s">
        <v>19</v>
      </c>
      <c r="B66" s="75" t="s">
        <v>92</v>
      </c>
      <c r="C66" s="75"/>
      <c r="D66" s="75"/>
      <c r="E66" s="75"/>
      <c r="F66" s="35">
        <v>50</v>
      </c>
      <c r="G66" s="35">
        <v>50</v>
      </c>
      <c r="H66" s="35">
        <v>10</v>
      </c>
      <c r="I66" s="34">
        <v>8</v>
      </c>
      <c r="J66" s="35">
        <f>I66/H66*100</f>
        <v>80</v>
      </c>
    </row>
    <row r="67" spans="1:10" ht="84.75" customHeight="1" hidden="1">
      <c r="A67" s="33" t="s">
        <v>20</v>
      </c>
      <c r="B67" s="75" t="s">
        <v>21</v>
      </c>
      <c r="C67" s="75"/>
      <c r="D67" s="75"/>
      <c r="E67" s="75"/>
      <c r="F67" s="35">
        <v>0</v>
      </c>
      <c r="G67" s="35">
        <v>0</v>
      </c>
      <c r="H67" s="35">
        <v>0</v>
      </c>
      <c r="I67" s="34">
        <v>6</v>
      </c>
      <c r="J67" s="35"/>
    </row>
    <row r="68" spans="1:10" ht="99.75" customHeight="1" hidden="1">
      <c r="A68" s="33" t="s">
        <v>22</v>
      </c>
      <c r="B68" s="75" t="s">
        <v>23</v>
      </c>
      <c r="C68" s="75"/>
      <c r="D68" s="75"/>
      <c r="E68" s="75"/>
      <c r="F68" s="35">
        <v>200</v>
      </c>
      <c r="G68" s="35">
        <v>200</v>
      </c>
      <c r="H68" s="35">
        <v>8</v>
      </c>
      <c r="I68" s="34">
        <v>8</v>
      </c>
      <c r="J68" s="35">
        <f>I68/H68*100</f>
        <v>100</v>
      </c>
    </row>
    <row r="69" spans="1:10" ht="98.25" customHeight="1" hidden="1">
      <c r="A69" s="33" t="s">
        <v>142</v>
      </c>
      <c r="B69" s="75" t="s">
        <v>143</v>
      </c>
      <c r="C69" s="75"/>
      <c r="D69" s="75"/>
      <c r="E69" s="75"/>
      <c r="F69" s="35">
        <v>0</v>
      </c>
      <c r="G69" s="35">
        <v>0</v>
      </c>
      <c r="H69" s="35">
        <v>0</v>
      </c>
      <c r="I69" s="34">
        <v>0</v>
      </c>
      <c r="J69" s="35"/>
    </row>
    <row r="70" spans="1:10" ht="57.75" customHeight="1" hidden="1">
      <c r="A70" s="33" t="s">
        <v>93</v>
      </c>
      <c r="B70" s="75" t="s">
        <v>94</v>
      </c>
      <c r="C70" s="75"/>
      <c r="D70" s="75"/>
      <c r="E70" s="75"/>
      <c r="F70" s="35">
        <v>147</v>
      </c>
      <c r="G70" s="35">
        <v>147</v>
      </c>
      <c r="H70" s="35">
        <v>0</v>
      </c>
      <c r="I70" s="34">
        <v>10</v>
      </c>
      <c r="J70" s="35"/>
    </row>
    <row r="71" spans="1:10" ht="81" customHeight="1" hidden="1">
      <c r="A71" s="33" t="s">
        <v>156</v>
      </c>
      <c r="B71" s="82" t="s">
        <v>200</v>
      </c>
      <c r="C71" s="83"/>
      <c r="D71" s="83"/>
      <c r="E71" s="87"/>
      <c r="F71" s="35">
        <v>30</v>
      </c>
      <c r="G71" s="35">
        <v>30</v>
      </c>
      <c r="H71" s="35">
        <v>2</v>
      </c>
      <c r="I71" s="34">
        <v>0</v>
      </c>
      <c r="J71" s="35">
        <f>I71/H71*100</f>
        <v>0</v>
      </c>
    </row>
    <row r="72" spans="1:10" ht="64.5" customHeight="1" hidden="1">
      <c r="A72" s="33" t="s">
        <v>101</v>
      </c>
      <c r="B72" s="82" t="s">
        <v>95</v>
      </c>
      <c r="C72" s="83"/>
      <c r="D72" s="83"/>
      <c r="E72" s="87"/>
      <c r="F72" s="35">
        <v>500</v>
      </c>
      <c r="G72" s="35">
        <v>500</v>
      </c>
      <c r="H72" s="35">
        <v>75</v>
      </c>
      <c r="I72" s="34">
        <v>0</v>
      </c>
      <c r="J72" s="35">
        <f>I72/H72*100</f>
        <v>0</v>
      </c>
    </row>
    <row r="73" spans="1:10" ht="64.5" customHeight="1" hidden="1">
      <c r="A73" s="33" t="s">
        <v>132</v>
      </c>
      <c r="B73" s="82" t="s">
        <v>133</v>
      </c>
      <c r="C73" s="83"/>
      <c r="D73" s="83"/>
      <c r="E73" s="87"/>
      <c r="F73" s="35">
        <v>170</v>
      </c>
      <c r="G73" s="35">
        <v>170</v>
      </c>
      <c r="H73" s="35">
        <v>7</v>
      </c>
      <c r="I73" s="34">
        <v>28</v>
      </c>
      <c r="J73" s="35">
        <f>I73/H73*100</f>
        <v>400</v>
      </c>
    </row>
    <row r="74" spans="1:10" ht="64.5" customHeight="1" hidden="1">
      <c r="A74" s="33" t="s">
        <v>131</v>
      </c>
      <c r="B74" s="82" t="s">
        <v>201</v>
      </c>
      <c r="C74" s="83"/>
      <c r="D74" s="83"/>
      <c r="E74" s="87"/>
      <c r="F74" s="35">
        <v>0</v>
      </c>
      <c r="G74" s="35">
        <v>0</v>
      </c>
      <c r="H74" s="35">
        <v>0</v>
      </c>
      <c r="I74" s="34">
        <v>0</v>
      </c>
      <c r="J74" s="35"/>
    </row>
    <row r="75" spans="1:10" ht="64.5" customHeight="1" hidden="1">
      <c r="A75" s="33" t="s">
        <v>102</v>
      </c>
      <c r="B75" s="82" t="s">
        <v>96</v>
      </c>
      <c r="C75" s="83"/>
      <c r="D75" s="83"/>
      <c r="E75" s="87"/>
      <c r="F75" s="35">
        <v>0</v>
      </c>
      <c r="G75" s="35">
        <v>0</v>
      </c>
      <c r="H75" s="35">
        <v>0</v>
      </c>
      <c r="I75" s="34">
        <v>0</v>
      </c>
      <c r="J75" s="35"/>
    </row>
    <row r="76" spans="1:10" ht="64.5" customHeight="1" hidden="1">
      <c r="A76" s="33" t="s">
        <v>103</v>
      </c>
      <c r="B76" s="82" t="s">
        <v>97</v>
      </c>
      <c r="C76" s="83"/>
      <c r="D76" s="83"/>
      <c r="E76" s="87"/>
      <c r="F76" s="35">
        <v>0</v>
      </c>
      <c r="G76" s="35">
        <v>0</v>
      </c>
      <c r="H76" s="35">
        <v>0</v>
      </c>
      <c r="I76" s="34">
        <v>43</v>
      </c>
      <c r="J76" s="35"/>
    </row>
    <row r="77" spans="1:10" ht="81.75" customHeight="1" hidden="1">
      <c r="A77" s="33" t="s">
        <v>104</v>
      </c>
      <c r="B77" s="82" t="s">
        <v>98</v>
      </c>
      <c r="C77" s="83"/>
      <c r="D77" s="83"/>
      <c r="E77" s="87"/>
      <c r="F77" s="35">
        <v>450</v>
      </c>
      <c r="G77" s="35">
        <v>450</v>
      </c>
      <c r="H77" s="35">
        <v>62</v>
      </c>
      <c r="I77" s="34">
        <v>135</v>
      </c>
      <c r="J77" s="35">
        <f aca="true" t="shared" si="1" ref="J77:J109">I77/H77*100</f>
        <v>217.74193548387095</v>
      </c>
    </row>
    <row r="78" spans="1:10" ht="43.5" customHeight="1" hidden="1">
      <c r="A78" s="33" t="s">
        <v>105</v>
      </c>
      <c r="B78" s="82" t="s">
        <v>99</v>
      </c>
      <c r="C78" s="83"/>
      <c r="D78" s="83"/>
      <c r="E78" s="87"/>
      <c r="F78" s="35">
        <v>1800</v>
      </c>
      <c r="G78" s="35">
        <v>1800</v>
      </c>
      <c r="H78" s="35">
        <v>306</v>
      </c>
      <c r="I78" s="34">
        <v>487</v>
      </c>
      <c r="J78" s="35">
        <f t="shared" si="1"/>
        <v>159.15032679738562</v>
      </c>
    </row>
    <row r="79" spans="1:10" ht="68.25" customHeight="1" hidden="1">
      <c r="A79" s="33" t="s">
        <v>106</v>
      </c>
      <c r="B79" s="75" t="s">
        <v>100</v>
      </c>
      <c r="C79" s="75"/>
      <c r="D79" s="75"/>
      <c r="E79" s="75"/>
      <c r="F79" s="35">
        <v>4016</v>
      </c>
      <c r="G79" s="35">
        <v>4016</v>
      </c>
      <c r="H79" s="35">
        <v>803</v>
      </c>
      <c r="I79" s="34">
        <v>824</v>
      </c>
      <c r="J79" s="35">
        <f t="shared" si="1"/>
        <v>102.61519302615194</v>
      </c>
    </row>
    <row r="80" spans="1:10" ht="24.75" customHeight="1">
      <c r="A80" s="45" t="s">
        <v>65</v>
      </c>
      <c r="B80" s="76" t="s">
        <v>64</v>
      </c>
      <c r="C80" s="76"/>
      <c r="D80" s="76"/>
      <c r="E80" s="76"/>
      <c r="F80" s="46">
        <f>SUM(F81:F82)</f>
        <v>700</v>
      </c>
      <c r="G80" s="46">
        <f>SUM(G81:G82)</f>
        <v>700</v>
      </c>
      <c r="H80" s="46">
        <f>SUM(H81:H82)</f>
        <v>91</v>
      </c>
      <c r="I80" s="54">
        <f>SUM(I81:I82)</f>
        <v>255</v>
      </c>
      <c r="J80" s="46">
        <f t="shared" si="1"/>
        <v>280.2197802197802</v>
      </c>
    </row>
    <row r="81" spans="1:10" ht="40.5" customHeight="1">
      <c r="A81" s="33" t="s">
        <v>107</v>
      </c>
      <c r="B81" s="82" t="s">
        <v>108</v>
      </c>
      <c r="C81" s="83"/>
      <c r="D81" s="83"/>
      <c r="E81" s="87"/>
      <c r="F81" s="35">
        <v>0</v>
      </c>
      <c r="G81" s="35">
        <v>0</v>
      </c>
      <c r="H81" s="35">
        <v>0</v>
      </c>
      <c r="I81" s="34">
        <v>18</v>
      </c>
      <c r="J81" s="35"/>
    </row>
    <row r="82" spans="1:10" ht="36" customHeight="1" thickBot="1">
      <c r="A82" s="47" t="s">
        <v>109</v>
      </c>
      <c r="B82" s="75" t="s">
        <v>110</v>
      </c>
      <c r="C82" s="75"/>
      <c r="D82" s="75"/>
      <c r="E82" s="75"/>
      <c r="F82" s="35">
        <v>700</v>
      </c>
      <c r="G82" s="35">
        <v>700</v>
      </c>
      <c r="H82" s="35">
        <v>91</v>
      </c>
      <c r="I82" s="34">
        <v>237</v>
      </c>
      <c r="J82" s="35">
        <f t="shared" si="1"/>
        <v>260.43956043956047</v>
      </c>
    </row>
    <row r="83" spans="1:10" ht="20.25" thickBot="1" thickTop="1">
      <c r="A83" s="48"/>
      <c r="B83" s="88" t="s">
        <v>24</v>
      </c>
      <c r="C83" s="88"/>
      <c r="D83" s="88"/>
      <c r="E83" s="88"/>
      <c r="F83" s="49">
        <f>SUM(F10+F43)</f>
        <v>545700</v>
      </c>
      <c r="G83" s="49">
        <f>SUM(G10+G43)</f>
        <v>568333</v>
      </c>
      <c r="H83" s="49">
        <f>SUM(H10+H43)</f>
        <v>109160</v>
      </c>
      <c r="I83" s="55">
        <f>SUM(I10+I43)</f>
        <v>171416</v>
      </c>
      <c r="J83" s="49">
        <f t="shared" si="1"/>
        <v>157.031879809454</v>
      </c>
    </row>
    <row r="84" spans="1:10" ht="20.25" thickBot="1" thickTop="1">
      <c r="A84" s="40" t="s">
        <v>25</v>
      </c>
      <c r="B84" s="89" t="s">
        <v>26</v>
      </c>
      <c r="C84" s="89"/>
      <c r="D84" s="89"/>
      <c r="E84" s="89"/>
      <c r="F84" s="41">
        <f>SUM(F85+F106)</f>
        <v>1651993</v>
      </c>
      <c r="G84" s="41">
        <f>SUM(G85+G106)</f>
        <v>1772974</v>
      </c>
      <c r="H84" s="41">
        <f>SUM(H85+H106)</f>
        <v>345887</v>
      </c>
      <c r="I84" s="53">
        <f>SUM(I85+I106)</f>
        <v>324623</v>
      </c>
      <c r="J84" s="41">
        <f t="shared" si="1"/>
        <v>93.85232749423945</v>
      </c>
    </row>
    <row r="85" spans="1:10" ht="50.25" customHeight="1" thickBot="1" thickTop="1">
      <c r="A85" s="50" t="s">
        <v>27</v>
      </c>
      <c r="B85" s="61" t="s">
        <v>135</v>
      </c>
      <c r="C85" s="61"/>
      <c r="D85" s="61"/>
      <c r="E85" s="61"/>
      <c r="F85" s="51">
        <f>SUM(F86+F89+F104)+F103</f>
        <v>1651993</v>
      </c>
      <c r="G85" s="51">
        <f>SUM(G86+G89+G103+G104)</f>
        <v>1772974</v>
      </c>
      <c r="H85" s="51">
        <f>SUM(H86+H89+H103+H104)</f>
        <v>345887</v>
      </c>
      <c r="I85" s="56">
        <f>SUM(I86+I89+I104)+I103</f>
        <v>324623</v>
      </c>
      <c r="J85" s="51">
        <f t="shared" si="1"/>
        <v>93.85232749423945</v>
      </c>
    </row>
    <row r="86" spans="1:10" ht="39.75" customHeight="1" thickTop="1">
      <c r="A86" s="57" t="s">
        <v>28</v>
      </c>
      <c r="B86" s="66" t="s">
        <v>136</v>
      </c>
      <c r="C86" s="66"/>
      <c r="D86" s="66"/>
      <c r="E86" s="66"/>
      <c r="F86" s="23">
        <f>F87+F88</f>
        <v>797366</v>
      </c>
      <c r="G86" s="23">
        <f>G87+G88</f>
        <v>825457</v>
      </c>
      <c r="H86" s="23">
        <f>H87+H88</f>
        <v>168348</v>
      </c>
      <c r="I86" s="22">
        <f>I87+I88</f>
        <v>168348</v>
      </c>
      <c r="J86" s="23">
        <f t="shared" si="1"/>
        <v>100</v>
      </c>
    </row>
    <row r="87" spans="1:10" ht="39.75" customHeight="1" hidden="1">
      <c r="A87" s="21" t="s">
        <v>157</v>
      </c>
      <c r="B87" s="66" t="s">
        <v>111</v>
      </c>
      <c r="C87" s="66"/>
      <c r="D87" s="66"/>
      <c r="E87" s="66"/>
      <c r="F87" s="23">
        <v>797366</v>
      </c>
      <c r="G87" s="23">
        <v>825457</v>
      </c>
      <c r="H87" s="23">
        <v>168348</v>
      </c>
      <c r="I87" s="22">
        <v>168348</v>
      </c>
      <c r="J87" s="23">
        <f t="shared" si="1"/>
        <v>100</v>
      </c>
    </row>
    <row r="88" spans="1:10" ht="42" customHeight="1" hidden="1">
      <c r="A88" s="21" t="s">
        <v>112</v>
      </c>
      <c r="B88" s="66" t="s">
        <v>113</v>
      </c>
      <c r="C88" s="66"/>
      <c r="D88" s="66"/>
      <c r="E88" s="66"/>
      <c r="F88" s="23">
        <v>0</v>
      </c>
      <c r="G88" s="23">
        <v>0</v>
      </c>
      <c r="H88" s="23">
        <v>0</v>
      </c>
      <c r="I88" s="22">
        <v>0</v>
      </c>
      <c r="J88" s="23"/>
    </row>
    <row r="89" spans="1:10" ht="57.75" customHeight="1">
      <c r="A89" s="21" t="s">
        <v>29</v>
      </c>
      <c r="B89" s="66" t="s">
        <v>137</v>
      </c>
      <c r="C89" s="66"/>
      <c r="D89" s="66"/>
      <c r="E89" s="66"/>
      <c r="F89" s="23">
        <f>SUM(F90:F102)</f>
        <v>429032</v>
      </c>
      <c r="G89" s="23">
        <f>SUM(G90:G102)</f>
        <v>430698</v>
      </c>
      <c r="H89" s="23">
        <f>SUM(H90:H102)</f>
        <v>93258</v>
      </c>
      <c r="I89" s="22">
        <f>SUM(I90:I102)</f>
        <v>92993</v>
      </c>
      <c r="J89" s="62">
        <v>99.7</v>
      </c>
    </row>
    <row r="90" spans="1:10" ht="88.5" customHeight="1" hidden="1">
      <c r="A90" s="21" t="s">
        <v>158</v>
      </c>
      <c r="B90" s="66" t="s">
        <v>114</v>
      </c>
      <c r="C90" s="66"/>
      <c r="D90" s="66"/>
      <c r="E90" s="66"/>
      <c r="F90" s="23">
        <v>2508</v>
      </c>
      <c r="G90" s="23">
        <v>2508</v>
      </c>
      <c r="H90" s="23">
        <v>627</v>
      </c>
      <c r="I90" s="22">
        <v>627</v>
      </c>
      <c r="J90" s="23">
        <f t="shared" si="1"/>
        <v>100</v>
      </c>
    </row>
    <row r="91" spans="1:10" ht="133.5" customHeight="1" hidden="1">
      <c r="A91" s="21" t="s">
        <v>159</v>
      </c>
      <c r="B91" s="66" t="s">
        <v>115</v>
      </c>
      <c r="C91" s="66"/>
      <c r="D91" s="66"/>
      <c r="E91" s="66"/>
      <c r="F91" s="23">
        <v>46</v>
      </c>
      <c r="G91" s="23">
        <v>9</v>
      </c>
      <c r="H91" s="23">
        <v>2</v>
      </c>
      <c r="I91" s="22">
        <v>0</v>
      </c>
      <c r="J91" s="23">
        <f t="shared" si="1"/>
        <v>0</v>
      </c>
    </row>
    <row r="92" spans="1:10" ht="117.75" customHeight="1" hidden="1">
      <c r="A92" s="21" t="s">
        <v>160</v>
      </c>
      <c r="B92" s="66" t="s">
        <v>161</v>
      </c>
      <c r="C92" s="66"/>
      <c r="D92" s="66"/>
      <c r="E92" s="66"/>
      <c r="F92" s="23">
        <v>0</v>
      </c>
      <c r="G92" s="23">
        <v>0</v>
      </c>
      <c r="H92" s="23">
        <v>0</v>
      </c>
      <c r="I92" s="22">
        <v>260</v>
      </c>
      <c r="J92" s="23"/>
    </row>
    <row r="93" spans="1:10" ht="59.25" customHeight="1" hidden="1">
      <c r="A93" s="21" t="s">
        <v>162</v>
      </c>
      <c r="B93" s="66" t="s">
        <v>116</v>
      </c>
      <c r="C93" s="66"/>
      <c r="D93" s="66"/>
      <c r="E93" s="66"/>
      <c r="F93" s="23">
        <v>5252</v>
      </c>
      <c r="G93" s="23">
        <v>5252</v>
      </c>
      <c r="H93" s="23">
        <v>1313</v>
      </c>
      <c r="I93" s="22">
        <v>800</v>
      </c>
      <c r="J93" s="23">
        <f t="shared" si="1"/>
        <v>60.92916984006093</v>
      </c>
    </row>
    <row r="94" spans="1:10" ht="126.75" customHeight="1" hidden="1">
      <c r="A94" s="21" t="s">
        <v>163</v>
      </c>
      <c r="B94" s="66" t="s">
        <v>164</v>
      </c>
      <c r="C94" s="66"/>
      <c r="D94" s="66"/>
      <c r="E94" s="66"/>
      <c r="F94" s="23">
        <v>5136</v>
      </c>
      <c r="G94" s="23">
        <v>4206</v>
      </c>
      <c r="H94" s="23">
        <v>809</v>
      </c>
      <c r="I94" s="22">
        <v>809</v>
      </c>
      <c r="J94" s="23">
        <f t="shared" si="1"/>
        <v>100</v>
      </c>
    </row>
    <row r="95" spans="1:10" ht="100.5" customHeight="1" hidden="1">
      <c r="A95" s="21" t="s">
        <v>165</v>
      </c>
      <c r="B95" s="66" t="s">
        <v>166</v>
      </c>
      <c r="C95" s="66"/>
      <c r="D95" s="66"/>
      <c r="E95" s="66"/>
      <c r="F95" s="23">
        <v>0</v>
      </c>
      <c r="G95" s="23">
        <v>120</v>
      </c>
      <c r="H95" s="23">
        <v>30</v>
      </c>
      <c r="I95" s="22">
        <v>30</v>
      </c>
      <c r="J95" s="23">
        <f t="shared" si="1"/>
        <v>100</v>
      </c>
    </row>
    <row r="96" spans="1:10" ht="113.25" customHeight="1" hidden="1">
      <c r="A96" s="21" t="s">
        <v>167</v>
      </c>
      <c r="B96" s="66" t="s">
        <v>168</v>
      </c>
      <c r="C96" s="66"/>
      <c r="D96" s="66"/>
      <c r="E96" s="66"/>
      <c r="F96" s="23">
        <v>13614</v>
      </c>
      <c r="G96" s="23">
        <v>13614</v>
      </c>
      <c r="H96" s="23">
        <v>3405</v>
      </c>
      <c r="I96" s="22">
        <v>3395</v>
      </c>
      <c r="J96" s="23">
        <f t="shared" si="1"/>
        <v>99.70631424375918</v>
      </c>
    </row>
    <row r="97" spans="1:10" ht="68.25" customHeight="1" hidden="1">
      <c r="A97" s="21" t="s">
        <v>169</v>
      </c>
      <c r="B97" s="66" t="s">
        <v>170</v>
      </c>
      <c r="C97" s="66"/>
      <c r="D97" s="66"/>
      <c r="E97" s="66"/>
      <c r="F97" s="23">
        <v>42640</v>
      </c>
      <c r="G97" s="23">
        <v>42640</v>
      </c>
      <c r="H97" s="23">
        <v>10660</v>
      </c>
      <c r="I97" s="22">
        <v>10660</v>
      </c>
      <c r="J97" s="23">
        <f t="shared" si="1"/>
        <v>100</v>
      </c>
    </row>
    <row r="98" spans="1:10" ht="68.25" customHeight="1" hidden="1">
      <c r="A98" s="21" t="s">
        <v>171</v>
      </c>
      <c r="B98" s="66" t="s">
        <v>172</v>
      </c>
      <c r="C98" s="66"/>
      <c r="D98" s="66"/>
      <c r="E98" s="66"/>
      <c r="F98" s="23">
        <v>343292</v>
      </c>
      <c r="G98" s="23">
        <v>328215</v>
      </c>
      <c r="H98" s="23">
        <v>66095</v>
      </c>
      <c r="I98" s="22">
        <v>66095</v>
      </c>
      <c r="J98" s="23">
        <f t="shared" si="1"/>
        <v>100</v>
      </c>
    </row>
    <row r="99" spans="1:10" ht="147" customHeight="1" hidden="1">
      <c r="A99" s="21" t="s">
        <v>173</v>
      </c>
      <c r="B99" s="66" t="s">
        <v>174</v>
      </c>
      <c r="C99" s="66"/>
      <c r="D99" s="66"/>
      <c r="E99" s="66"/>
      <c r="F99" s="23">
        <v>0</v>
      </c>
      <c r="G99" s="23">
        <v>5944</v>
      </c>
      <c r="H99" s="23">
        <v>1293</v>
      </c>
      <c r="I99" s="22">
        <v>1293</v>
      </c>
      <c r="J99" s="23">
        <f t="shared" si="1"/>
        <v>100</v>
      </c>
    </row>
    <row r="100" spans="1:10" ht="113.25" customHeight="1" hidden="1">
      <c r="A100" s="21" t="s">
        <v>175</v>
      </c>
      <c r="B100" s="66" t="s">
        <v>176</v>
      </c>
      <c r="C100" s="66"/>
      <c r="D100" s="66"/>
      <c r="E100" s="66"/>
      <c r="F100" s="23">
        <v>5013</v>
      </c>
      <c r="G100" s="23">
        <v>11550</v>
      </c>
      <c r="H100" s="23">
        <v>5013</v>
      </c>
      <c r="I100" s="22">
        <v>5013</v>
      </c>
      <c r="J100" s="23">
        <f t="shared" si="1"/>
        <v>100</v>
      </c>
    </row>
    <row r="101" spans="1:10" ht="68.25" customHeight="1" hidden="1">
      <c r="A101" s="21" t="s">
        <v>177</v>
      </c>
      <c r="B101" s="66" t="s">
        <v>178</v>
      </c>
      <c r="C101" s="66"/>
      <c r="D101" s="66"/>
      <c r="E101" s="66"/>
      <c r="F101" s="23">
        <v>11531</v>
      </c>
      <c r="G101" s="23">
        <v>12174</v>
      </c>
      <c r="H101" s="23">
        <v>2793</v>
      </c>
      <c r="I101" s="22">
        <v>2793</v>
      </c>
      <c r="J101" s="23">
        <f t="shared" si="1"/>
        <v>100</v>
      </c>
    </row>
    <row r="102" spans="1:10" ht="120.75" customHeight="1" hidden="1">
      <c r="A102" s="21" t="s">
        <v>179</v>
      </c>
      <c r="B102" s="66" t="s">
        <v>180</v>
      </c>
      <c r="C102" s="66"/>
      <c r="D102" s="66"/>
      <c r="E102" s="66"/>
      <c r="F102" s="23">
        <v>0</v>
      </c>
      <c r="G102" s="23">
        <v>4466</v>
      </c>
      <c r="H102" s="23">
        <v>1218</v>
      </c>
      <c r="I102" s="22">
        <v>1218</v>
      </c>
      <c r="J102" s="23">
        <f t="shared" si="1"/>
        <v>100</v>
      </c>
    </row>
    <row r="103" spans="1:10" ht="98.25" customHeight="1" hidden="1">
      <c r="A103" s="21" t="s">
        <v>181</v>
      </c>
      <c r="B103" s="66" t="s">
        <v>182</v>
      </c>
      <c r="C103" s="66"/>
      <c r="D103" s="66"/>
      <c r="E103" s="66"/>
      <c r="F103" s="23">
        <v>0</v>
      </c>
      <c r="G103" s="23">
        <v>0</v>
      </c>
      <c r="H103" s="23">
        <v>0</v>
      </c>
      <c r="I103" s="22">
        <v>0</v>
      </c>
      <c r="J103" s="23"/>
    </row>
    <row r="104" spans="1:10" ht="54" customHeight="1">
      <c r="A104" s="21" t="s">
        <v>30</v>
      </c>
      <c r="B104" s="66" t="s">
        <v>138</v>
      </c>
      <c r="C104" s="66"/>
      <c r="D104" s="66"/>
      <c r="E104" s="66"/>
      <c r="F104" s="23">
        <f>F105</f>
        <v>425595</v>
      </c>
      <c r="G104" s="23">
        <f>G105</f>
        <v>516819</v>
      </c>
      <c r="H104" s="23">
        <f>H105</f>
        <v>84281</v>
      </c>
      <c r="I104" s="22">
        <f>I105</f>
        <v>63282</v>
      </c>
      <c r="J104" s="23">
        <f t="shared" si="1"/>
        <v>75.08453862673676</v>
      </c>
    </row>
    <row r="105" spans="1:10" ht="68.25" customHeight="1" hidden="1">
      <c r="A105" s="21" t="s">
        <v>183</v>
      </c>
      <c r="B105" s="66" t="s">
        <v>184</v>
      </c>
      <c r="C105" s="66"/>
      <c r="D105" s="66"/>
      <c r="E105" s="66"/>
      <c r="F105" s="23">
        <v>425595</v>
      </c>
      <c r="G105" s="23">
        <v>516819</v>
      </c>
      <c r="H105" s="23">
        <v>84281</v>
      </c>
      <c r="I105" s="22">
        <v>63282</v>
      </c>
      <c r="J105" s="23">
        <f t="shared" si="1"/>
        <v>75.08453862673676</v>
      </c>
    </row>
    <row r="106" spans="1:10" ht="37.5" customHeight="1" hidden="1" thickBot="1">
      <c r="A106" s="58" t="s">
        <v>117</v>
      </c>
      <c r="B106" s="90" t="s">
        <v>118</v>
      </c>
      <c r="C106" s="90"/>
      <c r="D106" s="90"/>
      <c r="E106" s="90"/>
      <c r="F106" s="31">
        <v>0</v>
      </c>
      <c r="G106" s="31">
        <v>0</v>
      </c>
      <c r="H106" s="31">
        <v>0</v>
      </c>
      <c r="I106" s="30">
        <v>0</v>
      </c>
      <c r="J106" s="31" t="e">
        <f t="shared" si="1"/>
        <v>#DIV/0!</v>
      </c>
    </row>
    <row r="107" spans="1:10" ht="37.5" customHeight="1" thickBot="1">
      <c r="A107" s="29" t="s">
        <v>185</v>
      </c>
      <c r="B107" s="74" t="s">
        <v>186</v>
      </c>
      <c r="C107" s="74"/>
      <c r="D107" s="74"/>
      <c r="E107" s="74"/>
      <c r="F107" s="31">
        <f>F108</f>
        <v>42794</v>
      </c>
      <c r="G107" s="31">
        <f>G108</f>
        <v>90647</v>
      </c>
      <c r="H107" s="31">
        <f>H108</f>
        <v>26557</v>
      </c>
      <c r="I107" s="30">
        <f>I108</f>
        <v>22769</v>
      </c>
      <c r="J107" s="31">
        <f t="shared" si="1"/>
        <v>85.7363407011334</v>
      </c>
    </row>
    <row r="108" spans="1:10" ht="37.5" customHeight="1" hidden="1" thickBot="1">
      <c r="A108" s="60" t="s">
        <v>187</v>
      </c>
      <c r="B108" s="63" t="s">
        <v>188</v>
      </c>
      <c r="C108" s="63"/>
      <c r="D108" s="63"/>
      <c r="E108" s="63"/>
      <c r="F108" s="31">
        <v>42794</v>
      </c>
      <c r="G108" s="31">
        <v>90647</v>
      </c>
      <c r="H108" s="31">
        <f>26536+21</f>
        <v>26557</v>
      </c>
      <c r="I108" s="30">
        <v>22769</v>
      </c>
      <c r="J108" s="31">
        <f t="shared" si="1"/>
        <v>85.7363407011334</v>
      </c>
    </row>
    <row r="109" spans="1:10" ht="21.75" customHeight="1" thickBot="1" thickTop="1">
      <c r="A109" s="52"/>
      <c r="B109" s="89" t="s">
        <v>31</v>
      </c>
      <c r="C109" s="89"/>
      <c r="D109" s="89"/>
      <c r="E109" s="89"/>
      <c r="F109" s="41">
        <f>SUM(F10+F43+F84+F107)</f>
        <v>2240487</v>
      </c>
      <c r="G109" s="41">
        <f>SUM(G10+G43+G84+G107)</f>
        <v>2431954</v>
      </c>
      <c r="H109" s="41">
        <f>SUM(H10+H43+H84+H107)</f>
        <v>481604</v>
      </c>
      <c r="I109" s="53">
        <f>SUM(I10+I43+I84+I107)</f>
        <v>518808</v>
      </c>
      <c r="J109" s="41">
        <f t="shared" si="1"/>
        <v>107.72501889519191</v>
      </c>
    </row>
    <row r="110" spans="2:5" ht="13.5" thickTop="1">
      <c r="B110" s="1"/>
      <c r="C110" s="1"/>
      <c r="D110" s="1"/>
      <c r="E110" s="1"/>
    </row>
    <row r="111" spans="2:5" ht="12.75">
      <c r="B111" s="1"/>
      <c r="C111" s="1"/>
      <c r="D111" s="1"/>
      <c r="E111" s="1"/>
    </row>
    <row r="112" spans="2:5" ht="12.75">
      <c r="B112" s="1"/>
      <c r="C112" s="1"/>
      <c r="D112" s="1"/>
      <c r="E112" s="1"/>
    </row>
    <row r="113" spans="2:5" ht="12.75">
      <c r="B113" s="1"/>
      <c r="C113" s="1"/>
      <c r="D113" s="1"/>
      <c r="E113" s="1"/>
    </row>
    <row r="114" spans="2:5" ht="12.75">
      <c r="B114" s="1"/>
      <c r="C114" s="1"/>
      <c r="D114" s="1"/>
      <c r="E114" s="1"/>
    </row>
    <row r="115" spans="2:5" ht="12.75">
      <c r="B115" s="1"/>
      <c r="C115" s="1"/>
      <c r="D115" s="1"/>
      <c r="E115" s="1"/>
    </row>
    <row r="116" spans="2:5" ht="12.75">
      <c r="B116" s="1"/>
      <c r="C116" s="1"/>
      <c r="D116" s="1"/>
      <c r="E116" s="1"/>
    </row>
    <row r="117" spans="2:5" ht="12.75">
      <c r="B117" s="1"/>
      <c r="C117" s="1"/>
      <c r="D117" s="1"/>
      <c r="E117" s="1"/>
    </row>
    <row r="118" spans="2:5" ht="12.75">
      <c r="B118" s="1"/>
      <c r="C118" s="1"/>
      <c r="D118" s="1"/>
      <c r="E118" s="1"/>
    </row>
    <row r="119" spans="2:5" ht="12.75">
      <c r="B119" s="1"/>
      <c r="C119" s="1"/>
      <c r="D119" s="1"/>
      <c r="E119" s="1"/>
    </row>
    <row r="120" spans="2:5" ht="12.75">
      <c r="B120" s="1"/>
      <c r="C120" s="1"/>
      <c r="D120" s="1"/>
      <c r="E120" s="1"/>
    </row>
    <row r="121" spans="2:5" ht="12.75">
      <c r="B121" s="1"/>
      <c r="C121" s="1"/>
      <c r="D121" s="1"/>
      <c r="E121" s="1"/>
    </row>
    <row r="122" spans="2:5" ht="12.75">
      <c r="B122" s="1"/>
      <c r="C122" s="1"/>
      <c r="D122" s="1"/>
      <c r="E122" s="1"/>
    </row>
    <row r="123" spans="2:5" ht="12.75">
      <c r="B123" s="1"/>
      <c r="C123" s="1"/>
      <c r="D123" s="1"/>
      <c r="E123" s="1"/>
    </row>
    <row r="124" spans="2:5" ht="12.75">
      <c r="B124" s="1"/>
      <c r="C124" s="1"/>
      <c r="D124" s="1"/>
      <c r="E124" s="1"/>
    </row>
    <row r="125" spans="2:5" ht="12.75">
      <c r="B125" s="1"/>
      <c r="C125" s="1"/>
      <c r="D125" s="1"/>
      <c r="E125" s="1"/>
    </row>
    <row r="126" spans="2:5" ht="12.75">
      <c r="B126" s="1"/>
      <c r="C126" s="1"/>
      <c r="D126" s="1"/>
      <c r="E126" s="1"/>
    </row>
    <row r="127" spans="2:5" ht="12.75">
      <c r="B127" s="1"/>
      <c r="C127" s="1"/>
      <c r="D127" s="1"/>
      <c r="E127" s="1"/>
    </row>
    <row r="128" spans="2:5" ht="12.75">
      <c r="B128" s="1"/>
      <c r="C128" s="1"/>
      <c r="D128" s="1"/>
      <c r="E128" s="1"/>
    </row>
    <row r="129" spans="2:5" ht="12.75">
      <c r="B129" s="1"/>
      <c r="C129" s="1"/>
      <c r="D129" s="1"/>
      <c r="E129" s="1"/>
    </row>
    <row r="130" spans="2:5" ht="12.75">
      <c r="B130" s="1"/>
      <c r="C130" s="1"/>
      <c r="D130" s="1"/>
      <c r="E130" s="1"/>
    </row>
    <row r="131" spans="2:5" ht="12.75">
      <c r="B131" s="1"/>
      <c r="C131" s="1"/>
      <c r="D131" s="1"/>
      <c r="E131" s="1"/>
    </row>
    <row r="132" spans="2:5" ht="12.75">
      <c r="B132" s="1"/>
      <c r="C132" s="1"/>
      <c r="D132" s="1"/>
      <c r="E132" s="1"/>
    </row>
    <row r="133" spans="2:5" ht="12.75">
      <c r="B133" s="1"/>
      <c r="C133" s="1"/>
      <c r="D133" s="1"/>
      <c r="E133" s="1"/>
    </row>
    <row r="134" spans="2:5" ht="12.75">
      <c r="B134" s="1"/>
      <c r="C134" s="1"/>
      <c r="D134" s="1"/>
      <c r="E134" s="1"/>
    </row>
    <row r="135" spans="2:5" ht="12.75">
      <c r="B135" s="1"/>
      <c r="C135" s="1"/>
      <c r="D135" s="1"/>
      <c r="E135" s="1"/>
    </row>
    <row r="136" spans="2:5" ht="12.75">
      <c r="B136" s="1"/>
      <c r="C136" s="1"/>
      <c r="D136" s="1"/>
      <c r="E136" s="1"/>
    </row>
    <row r="137" spans="2:5" ht="12.75">
      <c r="B137" s="1"/>
      <c r="C137" s="1"/>
      <c r="D137" s="1"/>
      <c r="E137" s="1"/>
    </row>
    <row r="138" spans="2:5" ht="12.75">
      <c r="B138" s="1"/>
      <c r="C138" s="1"/>
      <c r="D138" s="1"/>
      <c r="E138" s="1"/>
    </row>
    <row r="139" spans="2:5" ht="12.75">
      <c r="B139" s="1"/>
      <c r="C139" s="1"/>
      <c r="D139" s="1"/>
      <c r="E139" s="1"/>
    </row>
    <row r="140" spans="2:5" ht="12.75">
      <c r="B140" s="1"/>
      <c r="C140" s="1"/>
      <c r="D140" s="1"/>
      <c r="E140" s="1"/>
    </row>
    <row r="141" spans="2:5" ht="12.75">
      <c r="B141" s="1"/>
      <c r="C141" s="1"/>
      <c r="D141" s="1"/>
      <c r="E141" s="1"/>
    </row>
    <row r="142" spans="2:5" ht="12.75">
      <c r="B142" s="1"/>
      <c r="C142" s="1"/>
      <c r="D142" s="1"/>
      <c r="E142" s="1"/>
    </row>
    <row r="143" spans="2:5" ht="12.75">
      <c r="B143" s="1"/>
      <c r="C143" s="1"/>
      <c r="D143" s="1"/>
      <c r="E143" s="1"/>
    </row>
    <row r="144" spans="2:5" ht="12.75">
      <c r="B144" s="1"/>
      <c r="C144" s="1"/>
      <c r="D144" s="1"/>
      <c r="E144" s="1"/>
    </row>
    <row r="145" spans="2:5" ht="12.75">
      <c r="B145" s="1"/>
      <c r="C145" s="1"/>
      <c r="D145" s="1"/>
      <c r="E145" s="1"/>
    </row>
    <row r="146" spans="2:5" ht="12.75">
      <c r="B146" s="1"/>
      <c r="C146" s="1"/>
      <c r="D146" s="1"/>
      <c r="E146" s="1"/>
    </row>
    <row r="147" spans="2:5" ht="12.75">
      <c r="B147" s="1"/>
      <c r="C147" s="1"/>
      <c r="D147" s="1"/>
      <c r="E147" s="1"/>
    </row>
    <row r="148" spans="2:5" ht="12.75">
      <c r="B148" s="1"/>
      <c r="C148" s="1"/>
      <c r="D148" s="1"/>
      <c r="E148" s="1"/>
    </row>
    <row r="149" spans="2:5" ht="12.75">
      <c r="B149" s="1"/>
      <c r="C149" s="1"/>
      <c r="D149" s="1"/>
      <c r="E149" s="1"/>
    </row>
    <row r="150" spans="2:5" ht="12.75">
      <c r="B150" s="1"/>
      <c r="C150" s="1"/>
      <c r="D150" s="1"/>
      <c r="E150" s="1"/>
    </row>
    <row r="151" spans="2:5" ht="12.75">
      <c r="B151" s="1"/>
      <c r="C151" s="1"/>
      <c r="D151" s="1"/>
      <c r="E151" s="1"/>
    </row>
    <row r="152" spans="2:5" ht="12.75">
      <c r="B152" s="1"/>
      <c r="C152" s="1"/>
      <c r="D152" s="1"/>
      <c r="E152" s="1"/>
    </row>
    <row r="153" spans="2:5" ht="12.75">
      <c r="B153" s="1"/>
      <c r="C153" s="1"/>
      <c r="D153" s="1"/>
      <c r="E153" s="1"/>
    </row>
    <row r="154" spans="2:5" ht="12.75">
      <c r="B154" s="1"/>
      <c r="C154" s="1"/>
      <c r="D154" s="1"/>
      <c r="E154" s="1"/>
    </row>
    <row r="155" spans="2:5" ht="12.75">
      <c r="B155" s="1"/>
      <c r="C155" s="1"/>
      <c r="D155" s="1"/>
      <c r="E155" s="1"/>
    </row>
    <row r="156" spans="2:5" ht="12.75">
      <c r="B156" s="1"/>
      <c r="C156" s="1"/>
      <c r="D156" s="1"/>
      <c r="E156" s="1"/>
    </row>
    <row r="157" spans="2:5" ht="12.75">
      <c r="B157" s="1"/>
      <c r="C157" s="1"/>
      <c r="D157" s="1"/>
      <c r="E157" s="1"/>
    </row>
    <row r="158" spans="2:5" ht="12.75">
      <c r="B158" s="1"/>
      <c r="C158" s="1"/>
      <c r="D158" s="1"/>
      <c r="E158" s="1"/>
    </row>
    <row r="159" spans="2:5" ht="12.75">
      <c r="B159" s="1"/>
      <c r="C159" s="1"/>
      <c r="D159" s="1"/>
      <c r="E159" s="1"/>
    </row>
    <row r="160" spans="2:5" ht="12.75">
      <c r="B160" s="1"/>
      <c r="C160" s="1"/>
      <c r="D160" s="1"/>
      <c r="E160" s="1"/>
    </row>
    <row r="161" spans="2:5" ht="12.75">
      <c r="B161" s="1"/>
      <c r="C161" s="1"/>
      <c r="D161" s="1"/>
      <c r="E161" s="1"/>
    </row>
    <row r="162" spans="2:5" ht="12.75">
      <c r="B162" s="1"/>
      <c r="C162" s="1"/>
      <c r="D162" s="1"/>
      <c r="E162" s="1"/>
    </row>
    <row r="163" spans="2:5" ht="12.75">
      <c r="B163" s="1"/>
      <c r="C163" s="1"/>
      <c r="D163" s="1"/>
      <c r="E163" s="1"/>
    </row>
    <row r="164" spans="2:5" ht="12.75">
      <c r="B164" s="1"/>
      <c r="C164" s="1"/>
      <c r="D164" s="1"/>
      <c r="E164" s="1"/>
    </row>
    <row r="165" spans="2:5" ht="12.75">
      <c r="B165" s="1"/>
      <c r="C165" s="1"/>
      <c r="D165" s="1"/>
      <c r="E165" s="1"/>
    </row>
    <row r="166" spans="2:5" ht="12.75">
      <c r="B166" s="1"/>
      <c r="C166" s="1"/>
      <c r="D166" s="1"/>
      <c r="E166" s="1"/>
    </row>
    <row r="167" spans="2:5" ht="12.75">
      <c r="B167" s="1"/>
      <c r="C167" s="1"/>
      <c r="D167" s="1"/>
      <c r="E167" s="1"/>
    </row>
    <row r="168" spans="2:5" ht="12.75">
      <c r="B168" s="1"/>
      <c r="C168" s="1"/>
      <c r="D168" s="1"/>
      <c r="E168" s="1"/>
    </row>
    <row r="169" spans="2:5" ht="12.75">
      <c r="B169" s="1"/>
      <c r="C169" s="1"/>
      <c r="D169" s="1"/>
      <c r="E169" s="1"/>
    </row>
    <row r="170" spans="2:5" ht="12.75">
      <c r="B170" s="1"/>
      <c r="C170" s="1"/>
      <c r="D170" s="1"/>
      <c r="E170" s="1"/>
    </row>
    <row r="171" spans="2:5" ht="12.75">
      <c r="B171" s="1"/>
      <c r="C171" s="1"/>
      <c r="D171" s="1"/>
      <c r="E171" s="1"/>
    </row>
    <row r="172" spans="2:5" ht="12.75">
      <c r="B172" s="1"/>
      <c r="C172" s="1"/>
      <c r="D172" s="1"/>
      <c r="E172" s="1"/>
    </row>
    <row r="173" spans="2:5" ht="12.75">
      <c r="B173" s="1"/>
      <c r="C173" s="1"/>
      <c r="D173" s="1"/>
      <c r="E173" s="1"/>
    </row>
    <row r="174" spans="2:5" ht="12.75">
      <c r="B174" s="1"/>
      <c r="C174" s="1"/>
      <c r="D174" s="1"/>
      <c r="E174" s="1"/>
    </row>
    <row r="175" spans="2:5" ht="12.75">
      <c r="B175" s="1"/>
      <c r="C175" s="1"/>
      <c r="D175" s="1"/>
      <c r="E175" s="1"/>
    </row>
    <row r="176" spans="2:5" ht="12.75">
      <c r="B176" s="1"/>
      <c r="C176" s="1"/>
      <c r="D176" s="1"/>
      <c r="E176" s="1"/>
    </row>
    <row r="177" spans="2:5" ht="12.75">
      <c r="B177" s="1"/>
      <c r="C177" s="1"/>
      <c r="D177" s="1"/>
      <c r="E177" s="1"/>
    </row>
    <row r="178" spans="2:5" ht="12.75">
      <c r="B178" s="1"/>
      <c r="C178" s="1"/>
      <c r="D178" s="1"/>
      <c r="E178" s="1"/>
    </row>
    <row r="179" spans="2:5" ht="12.75">
      <c r="B179" s="1"/>
      <c r="C179" s="1"/>
      <c r="D179" s="1"/>
      <c r="E179" s="1"/>
    </row>
    <row r="180" spans="2:5" ht="12.75">
      <c r="B180" s="1"/>
      <c r="C180" s="1"/>
      <c r="D180" s="1"/>
      <c r="E180" s="1"/>
    </row>
    <row r="181" spans="2:5" ht="12.75">
      <c r="B181" s="1"/>
      <c r="C181" s="1"/>
      <c r="D181" s="1"/>
      <c r="E181" s="1"/>
    </row>
    <row r="182" spans="2:5" ht="12.75">
      <c r="B182" s="1"/>
      <c r="C182" s="1"/>
      <c r="D182" s="1"/>
      <c r="E182" s="1"/>
    </row>
    <row r="183" spans="2:5" ht="12.75">
      <c r="B183" s="1"/>
      <c r="C183" s="1"/>
      <c r="D183" s="1"/>
      <c r="E183" s="1"/>
    </row>
    <row r="184" spans="2:5" ht="12.75">
      <c r="B184" s="1"/>
      <c r="C184" s="1"/>
      <c r="D184" s="1"/>
      <c r="E184" s="1"/>
    </row>
    <row r="185" spans="2:5" ht="12.75">
      <c r="B185" s="1"/>
      <c r="C185" s="1"/>
      <c r="D185" s="1"/>
      <c r="E185" s="1"/>
    </row>
    <row r="186" spans="2:5" ht="12.75">
      <c r="B186" s="1"/>
      <c r="C186" s="1"/>
      <c r="D186" s="1"/>
      <c r="E186" s="1"/>
    </row>
    <row r="187" spans="2:5" ht="12.75">
      <c r="B187" s="1"/>
      <c r="C187" s="1"/>
      <c r="D187" s="1"/>
      <c r="E187" s="1"/>
    </row>
    <row r="188" spans="2:5" ht="12.75">
      <c r="B188" s="1"/>
      <c r="C188" s="1"/>
      <c r="D188" s="1"/>
      <c r="E188" s="1"/>
    </row>
    <row r="189" spans="2:5" ht="12.75">
      <c r="B189" s="1"/>
      <c r="C189" s="1"/>
      <c r="D189" s="1"/>
      <c r="E189" s="1"/>
    </row>
    <row r="190" spans="2:5" ht="12.75">
      <c r="B190" s="1"/>
      <c r="C190" s="1"/>
      <c r="D190" s="1"/>
      <c r="E190" s="1"/>
    </row>
    <row r="191" spans="2:5" ht="12.75">
      <c r="B191" s="1"/>
      <c r="C191" s="1"/>
      <c r="D191" s="1"/>
      <c r="E191" s="1"/>
    </row>
    <row r="192" spans="2:5" ht="12.75">
      <c r="B192" s="1"/>
      <c r="C192" s="1"/>
      <c r="D192" s="1"/>
      <c r="E192" s="1"/>
    </row>
    <row r="193" spans="2:5" ht="12.75">
      <c r="B193" s="1"/>
      <c r="C193" s="1"/>
      <c r="D193" s="1"/>
      <c r="E193" s="1"/>
    </row>
    <row r="194" spans="2:5" ht="12.75">
      <c r="B194" s="1"/>
      <c r="C194" s="1"/>
      <c r="D194" s="1"/>
      <c r="E194" s="1"/>
    </row>
    <row r="195" spans="2:5" ht="12.75">
      <c r="B195" s="1"/>
      <c r="C195" s="1"/>
      <c r="D195" s="1"/>
      <c r="E195" s="1"/>
    </row>
    <row r="196" spans="2:5" ht="12.75">
      <c r="B196" s="1"/>
      <c r="C196" s="1"/>
      <c r="D196" s="1"/>
      <c r="E196" s="1"/>
    </row>
    <row r="197" spans="2:5" ht="12.75">
      <c r="B197" s="1"/>
      <c r="C197" s="1"/>
      <c r="D197" s="1"/>
      <c r="E197" s="1"/>
    </row>
    <row r="198" spans="2:5" ht="12.75">
      <c r="B198" s="1"/>
      <c r="C198" s="1"/>
      <c r="D198" s="1"/>
      <c r="E198" s="1"/>
    </row>
    <row r="199" spans="2:5" ht="12.75">
      <c r="B199" s="1"/>
      <c r="C199" s="1"/>
      <c r="D199" s="1"/>
      <c r="E199" s="1"/>
    </row>
    <row r="200" spans="2:5" ht="12.75">
      <c r="B200" s="1"/>
      <c r="C200" s="1"/>
      <c r="D200" s="1"/>
      <c r="E200" s="1"/>
    </row>
    <row r="201" spans="2:5" ht="12.75">
      <c r="B201" s="1"/>
      <c r="C201" s="1"/>
      <c r="D201" s="1"/>
      <c r="E201" s="1"/>
    </row>
    <row r="202" spans="2:5" ht="12.75">
      <c r="B202" s="1"/>
      <c r="C202" s="1"/>
      <c r="D202" s="1"/>
      <c r="E202" s="1"/>
    </row>
    <row r="203" spans="2:5" ht="12.75">
      <c r="B203" s="1"/>
      <c r="C203" s="1"/>
      <c r="D203" s="1"/>
      <c r="E203" s="1"/>
    </row>
    <row r="204" spans="2:5" ht="12.75">
      <c r="B204" s="1"/>
      <c r="C204" s="1"/>
      <c r="D204" s="1"/>
      <c r="E204" s="1"/>
    </row>
    <row r="205" spans="2:5" ht="12.75">
      <c r="B205" s="1"/>
      <c r="C205" s="1"/>
      <c r="D205" s="1"/>
      <c r="E205" s="1"/>
    </row>
    <row r="206" spans="2:5" ht="12.75">
      <c r="B206" s="1"/>
      <c r="C206" s="1"/>
      <c r="D206" s="1"/>
      <c r="E206" s="1"/>
    </row>
    <row r="207" spans="2:5" ht="12.75">
      <c r="B207" s="1"/>
      <c r="C207" s="1"/>
      <c r="D207" s="1"/>
      <c r="E207" s="1"/>
    </row>
    <row r="208" spans="2:5" ht="12.75">
      <c r="B208" s="1"/>
      <c r="C208" s="1"/>
      <c r="D208" s="1"/>
      <c r="E208" s="1"/>
    </row>
    <row r="209" spans="2:5" ht="12.75">
      <c r="B209" s="1"/>
      <c r="C209" s="1"/>
      <c r="D209" s="1"/>
      <c r="E209" s="1"/>
    </row>
    <row r="210" spans="2:5" ht="12.75">
      <c r="B210" s="1"/>
      <c r="C210" s="1"/>
      <c r="D210" s="1"/>
      <c r="E210" s="1"/>
    </row>
    <row r="211" spans="2:5" ht="12.75">
      <c r="B211" s="1"/>
      <c r="C211" s="1"/>
      <c r="D211" s="1"/>
      <c r="E211" s="1"/>
    </row>
    <row r="212" spans="2:5" ht="12.75">
      <c r="B212" s="1"/>
      <c r="C212" s="1"/>
      <c r="D212" s="1"/>
      <c r="E212" s="1"/>
    </row>
    <row r="213" spans="2:5" ht="12.75">
      <c r="B213" s="1"/>
      <c r="C213" s="1"/>
      <c r="D213" s="1"/>
      <c r="E213" s="1"/>
    </row>
    <row r="214" spans="2:5" ht="12.75">
      <c r="B214" s="1"/>
      <c r="C214" s="1"/>
      <c r="D214" s="1"/>
      <c r="E214" s="1"/>
    </row>
    <row r="215" spans="2:5" ht="12.75">
      <c r="B215" s="1"/>
      <c r="C215" s="1"/>
      <c r="D215" s="1"/>
      <c r="E215" s="1"/>
    </row>
    <row r="216" spans="2:5" ht="12.75">
      <c r="B216" s="1"/>
      <c r="C216" s="1"/>
      <c r="D216" s="1"/>
      <c r="E216" s="1"/>
    </row>
    <row r="217" spans="2:5" ht="12.75">
      <c r="B217" s="1"/>
      <c r="C217" s="1"/>
      <c r="D217" s="1"/>
      <c r="E217" s="1"/>
    </row>
    <row r="218" spans="2:5" ht="12.75">
      <c r="B218" s="1"/>
      <c r="C218" s="1"/>
      <c r="D218" s="1"/>
      <c r="E218" s="1"/>
    </row>
    <row r="219" spans="2:5" ht="12.75">
      <c r="B219" s="1"/>
      <c r="C219" s="1"/>
      <c r="D219" s="1"/>
      <c r="E219" s="1"/>
    </row>
    <row r="220" spans="2:5" ht="12.75">
      <c r="B220" s="1"/>
      <c r="C220" s="1"/>
      <c r="D220" s="1"/>
      <c r="E220" s="1"/>
    </row>
    <row r="221" spans="2:5" ht="12.75">
      <c r="B221" s="1"/>
      <c r="C221" s="1"/>
      <c r="D221" s="1"/>
      <c r="E221" s="1"/>
    </row>
    <row r="222" spans="2:5" ht="12.75">
      <c r="B222" s="1"/>
      <c r="C222" s="1"/>
      <c r="D222" s="1"/>
      <c r="E222" s="1"/>
    </row>
    <row r="223" spans="2:5" ht="12.75">
      <c r="B223" s="1"/>
      <c r="C223" s="1"/>
      <c r="D223" s="1"/>
      <c r="E223" s="1"/>
    </row>
    <row r="224" spans="2:5" ht="12.75">
      <c r="B224" s="1"/>
      <c r="C224" s="1"/>
      <c r="D224" s="1"/>
      <c r="E224" s="1"/>
    </row>
    <row r="225" spans="2:5" ht="12.75">
      <c r="B225" s="1"/>
      <c r="C225" s="1"/>
      <c r="D225" s="1"/>
      <c r="E225" s="1"/>
    </row>
    <row r="226" spans="2:5" ht="12.75">
      <c r="B226" s="1"/>
      <c r="C226" s="1"/>
      <c r="D226" s="1"/>
      <c r="E226" s="1"/>
    </row>
    <row r="227" spans="2:5" ht="12.75">
      <c r="B227" s="1"/>
      <c r="C227" s="1"/>
      <c r="D227" s="1"/>
      <c r="E227" s="1"/>
    </row>
    <row r="228" spans="2:5" ht="12.75">
      <c r="B228" s="1"/>
      <c r="C228" s="1"/>
      <c r="D228" s="1"/>
      <c r="E228" s="1"/>
    </row>
    <row r="229" spans="2:5" ht="12.75">
      <c r="B229" s="1"/>
      <c r="C229" s="1"/>
      <c r="D229" s="1"/>
      <c r="E229" s="1"/>
    </row>
    <row r="230" spans="2:5" ht="12.75">
      <c r="B230" s="1"/>
      <c r="C230" s="1"/>
      <c r="D230" s="1"/>
      <c r="E230" s="1"/>
    </row>
    <row r="231" spans="2:5" ht="12.75">
      <c r="B231" s="1"/>
      <c r="C231" s="1"/>
      <c r="D231" s="1"/>
      <c r="E231" s="1"/>
    </row>
    <row r="232" spans="2:5" ht="12.75">
      <c r="B232" s="1"/>
      <c r="C232" s="1"/>
      <c r="D232" s="1"/>
      <c r="E232" s="1"/>
    </row>
    <row r="233" spans="2:5" ht="12.75">
      <c r="B233" s="1"/>
      <c r="C233" s="1"/>
      <c r="D233" s="1"/>
      <c r="E233" s="1"/>
    </row>
    <row r="234" spans="2:5" ht="12.75">
      <c r="B234" s="1"/>
      <c r="C234" s="1"/>
      <c r="D234" s="1"/>
      <c r="E234" s="1"/>
    </row>
    <row r="235" spans="2:5" ht="12.75">
      <c r="B235" s="1"/>
      <c r="C235" s="1"/>
      <c r="D235" s="1"/>
      <c r="E235" s="1"/>
    </row>
    <row r="236" spans="2:5" ht="12.75">
      <c r="B236" s="1"/>
      <c r="C236" s="1"/>
      <c r="D236" s="1"/>
      <c r="E236" s="1"/>
    </row>
    <row r="237" spans="2:5" ht="12.75">
      <c r="B237" s="1"/>
      <c r="C237" s="1"/>
      <c r="D237" s="1"/>
      <c r="E237" s="1"/>
    </row>
    <row r="238" spans="2:5" ht="12.75">
      <c r="B238" s="1"/>
      <c r="C238" s="1"/>
      <c r="D238" s="1"/>
      <c r="E238" s="1"/>
    </row>
    <row r="239" spans="2:5" ht="12.75">
      <c r="B239" s="1"/>
      <c r="C239" s="1"/>
      <c r="D239" s="1"/>
      <c r="E239" s="1"/>
    </row>
    <row r="240" spans="2:5" ht="12.75">
      <c r="B240" s="1"/>
      <c r="C240" s="1"/>
      <c r="D240" s="1"/>
      <c r="E240" s="1"/>
    </row>
    <row r="241" spans="2:5" ht="12.75">
      <c r="B241" s="1"/>
      <c r="C241" s="1"/>
      <c r="D241" s="1"/>
      <c r="E241" s="1"/>
    </row>
    <row r="242" spans="2:5" ht="12.75">
      <c r="B242" s="1"/>
      <c r="C242" s="1"/>
      <c r="D242" s="1"/>
      <c r="E242" s="1"/>
    </row>
    <row r="243" spans="2:5" ht="12.75">
      <c r="B243" s="1"/>
      <c r="C243" s="1"/>
      <c r="D243" s="1"/>
      <c r="E243" s="1"/>
    </row>
    <row r="244" spans="2:5" ht="12.75">
      <c r="B244" s="1"/>
      <c r="C244" s="1"/>
      <c r="D244" s="1"/>
      <c r="E244" s="1"/>
    </row>
    <row r="245" spans="2:5" ht="12.75">
      <c r="B245" s="1"/>
      <c r="C245" s="1"/>
      <c r="D245" s="1"/>
      <c r="E245" s="1"/>
    </row>
    <row r="246" spans="2:5" ht="12.75">
      <c r="B246" s="1"/>
      <c r="C246" s="1"/>
      <c r="D246" s="1"/>
      <c r="E246" s="1"/>
    </row>
    <row r="247" spans="2:5" ht="12.75">
      <c r="B247" s="1"/>
      <c r="C247" s="1"/>
      <c r="D247" s="1"/>
      <c r="E247" s="1"/>
    </row>
    <row r="248" spans="2:5" ht="12.75">
      <c r="B248" s="1"/>
      <c r="C248" s="1"/>
      <c r="D248" s="1"/>
      <c r="E248" s="1"/>
    </row>
    <row r="249" spans="2:5" ht="12.75">
      <c r="B249" s="1"/>
      <c r="C249" s="1"/>
      <c r="D249" s="1"/>
      <c r="E249" s="1"/>
    </row>
    <row r="250" spans="2:5" ht="12.75">
      <c r="B250" s="1"/>
      <c r="C250" s="1"/>
      <c r="D250" s="1"/>
      <c r="E250" s="1"/>
    </row>
    <row r="251" spans="2:5" ht="12.75">
      <c r="B251" s="1"/>
      <c r="C251" s="1"/>
      <c r="D251" s="1"/>
      <c r="E251" s="1"/>
    </row>
    <row r="252" spans="2:5" ht="12.75">
      <c r="B252" s="1"/>
      <c r="C252" s="1"/>
      <c r="D252" s="1"/>
      <c r="E252" s="1"/>
    </row>
    <row r="253" spans="2:5" ht="12.75">
      <c r="B253" s="1"/>
      <c r="C253" s="1"/>
      <c r="D253" s="1"/>
      <c r="E253" s="1"/>
    </row>
    <row r="254" spans="2:5" ht="12.75">
      <c r="B254" s="1"/>
      <c r="C254" s="1"/>
      <c r="D254" s="1"/>
      <c r="E254" s="1"/>
    </row>
    <row r="255" spans="2:5" ht="12.75">
      <c r="B255" s="1"/>
      <c r="C255" s="1"/>
      <c r="D255" s="1"/>
      <c r="E255" s="1"/>
    </row>
    <row r="256" spans="2:5" ht="12.75">
      <c r="B256" s="1"/>
      <c r="C256" s="1"/>
      <c r="D256" s="1"/>
      <c r="E256" s="1"/>
    </row>
    <row r="257" spans="2:5" ht="12.75">
      <c r="B257" s="1"/>
      <c r="C257" s="1"/>
      <c r="D257" s="1"/>
      <c r="E257" s="1"/>
    </row>
    <row r="258" spans="2:5" ht="12.75">
      <c r="B258" s="1"/>
      <c r="C258" s="1"/>
      <c r="D258" s="1"/>
      <c r="E258" s="1"/>
    </row>
    <row r="259" spans="2:5" ht="12.75">
      <c r="B259" s="1"/>
      <c r="C259" s="1"/>
      <c r="D259" s="1"/>
      <c r="E259" s="1"/>
    </row>
    <row r="260" spans="2:5" ht="12.75">
      <c r="B260" s="1"/>
      <c r="C260" s="1"/>
      <c r="D260" s="1"/>
      <c r="E260" s="1"/>
    </row>
    <row r="261" spans="2:5" ht="12.75">
      <c r="B261" s="1"/>
      <c r="C261" s="1"/>
      <c r="D261" s="1"/>
      <c r="E261" s="1"/>
    </row>
    <row r="262" spans="2:5" ht="12.75">
      <c r="B262" s="1"/>
      <c r="C262" s="1"/>
      <c r="D262" s="1"/>
      <c r="E262" s="1"/>
    </row>
    <row r="263" spans="2:5" ht="12.75">
      <c r="B263" s="1"/>
      <c r="C263" s="1"/>
      <c r="D263" s="1"/>
      <c r="E263" s="1"/>
    </row>
    <row r="264" spans="2:5" ht="12.75">
      <c r="B264" s="1"/>
      <c r="C264" s="1"/>
      <c r="D264" s="1"/>
      <c r="E264" s="1"/>
    </row>
    <row r="265" spans="2:5" ht="12.75">
      <c r="B265" s="1"/>
      <c r="C265" s="1"/>
      <c r="D265" s="1"/>
      <c r="E265" s="1"/>
    </row>
    <row r="266" spans="2:5" ht="12.75">
      <c r="B266" s="1"/>
      <c r="C266" s="1"/>
      <c r="D266" s="1"/>
      <c r="E266" s="1"/>
    </row>
    <row r="267" spans="2:5" ht="12.75">
      <c r="B267" s="1"/>
      <c r="C267" s="1"/>
      <c r="D267" s="1"/>
      <c r="E267" s="1"/>
    </row>
    <row r="268" spans="2:5" ht="12.75">
      <c r="B268" s="1"/>
      <c r="C268" s="1"/>
      <c r="D268" s="1"/>
      <c r="E268" s="1"/>
    </row>
    <row r="269" spans="2:5" ht="12.75">
      <c r="B269" s="1"/>
      <c r="C269" s="1"/>
      <c r="D269" s="1"/>
      <c r="E269" s="1"/>
    </row>
    <row r="270" spans="2:5" ht="12.75">
      <c r="B270" s="1"/>
      <c r="C270" s="1"/>
      <c r="D270" s="1"/>
      <c r="E270" s="1"/>
    </row>
    <row r="271" spans="2:5" ht="12.75">
      <c r="B271" s="1"/>
      <c r="C271" s="1"/>
      <c r="D271" s="1"/>
      <c r="E271" s="1"/>
    </row>
    <row r="272" spans="2:5" ht="12.75">
      <c r="B272" s="1"/>
      <c r="C272" s="1"/>
      <c r="D272" s="1"/>
      <c r="E272" s="1"/>
    </row>
    <row r="273" spans="2:5" ht="12.75">
      <c r="B273" s="1"/>
      <c r="C273" s="1"/>
      <c r="D273" s="1"/>
      <c r="E273" s="1"/>
    </row>
    <row r="274" spans="2:5" ht="12.75">
      <c r="B274" s="1"/>
      <c r="C274" s="1"/>
      <c r="D274" s="1"/>
      <c r="E274" s="1"/>
    </row>
    <row r="275" spans="2:5" ht="12.75">
      <c r="B275" s="1"/>
      <c r="C275" s="1"/>
      <c r="D275" s="1"/>
      <c r="E275" s="1"/>
    </row>
    <row r="276" spans="2:5" ht="12.75">
      <c r="B276" s="1"/>
      <c r="C276" s="1"/>
      <c r="D276" s="1"/>
      <c r="E276" s="1"/>
    </row>
    <row r="277" spans="2:5" ht="12.75">
      <c r="B277" s="1"/>
      <c r="C277" s="1"/>
      <c r="D277" s="1"/>
      <c r="E277" s="1"/>
    </row>
    <row r="278" spans="2:5" ht="12.75">
      <c r="B278" s="1"/>
      <c r="C278" s="1"/>
      <c r="D278" s="1"/>
      <c r="E278" s="1"/>
    </row>
    <row r="279" spans="2:5" ht="12.75">
      <c r="B279" s="1"/>
      <c r="C279" s="1"/>
      <c r="D279" s="1"/>
      <c r="E279" s="1"/>
    </row>
    <row r="280" spans="2:5" ht="12.75">
      <c r="B280" s="1"/>
      <c r="C280" s="1"/>
      <c r="D280" s="1"/>
      <c r="E280" s="1"/>
    </row>
    <row r="281" spans="2:5" ht="12.75">
      <c r="B281" s="1"/>
      <c r="C281" s="1"/>
      <c r="D281" s="1"/>
      <c r="E281" s="1"/>
    </row>
    <row r="282" spans="2:5" ht="12.75">
      <c r="B282" s="1"/>
      <c r="C282" s="1"/>
      <c r="D282" s="1"/>
      <c r="E282" s="1"/>
    </row>
    <row r="283" spans="2:5" ht="12.75">
      <c r="B283" s="1"/>
      <c r="C283" s="1"/>
      <c r="D283" s="1"/>
      <c r="E283" s="1"/>
    </row>
    <row r="284" spans="2:5" ht="12.75">
      <c r="B284" s="1"/>
      <c r="C284" s="1"/>
      <c r="D284" s="1"/>
      <c r="E284" s="1"/>
    </row>
    <row r="285" spans="2:5" ht="12.75">
      <c r="B285" s="1"/>
      <c r="C285" s="1"/>
      <c r="D285" s="1"/>
      <c r="E285" s="1"/>
    </row>
    <row r="286" spans="2:5" ht="12.75">
      <c r="B286" s="1"/>
      <c r="C286" s="1"/>
      <c r="D286" s="1"/>
      <c r="E286" s="1"/>
    </row>
    <row r="287" spans="2:5" ht="12.75">
      <c r="B287" s="1"/>
      <c r="C287" s="1"/>
      <c r="D287" s="1"/>
      <c r="E287" s="1"/>
    </row>
    <row r="288" spans="2:5" ht="12.75">
      <c r="B288" s="1"/>
      <c r="C288" s="1"/>
      <c r="D288" s="1"/>
      <c r="E288" s="1"/>
    </row>
    <row r="289" spans="2:5" ht="12.75">
      <c r="B289" s="1"/>
      <c r="C289" s="1"/>
      <c r="D289" s="1"/>
      <c r="E289" s="1"/>
    </row>
    <row r="290" spans="2:5" ht="12.75">
      <c r="B290" s="1"/>
      <c r="C290" s="1"/>
      <c r="D290" s="1"/>
      <c r="E290" s="1"/>
    </row>
    <row r="291" spans="2:5" ht="12.75">
      <c r="B291" s="1"/>
      <c r="C291" s="1"/>
      <c r="D291" s="1"/>
      <c r="E291" s="1"/>
    </row>
    <row r="292" spans="2:5" ht="12.75">
      <c r="B292" s="1"/>
      <c r="C292" s="1"/>
      <c r="D292" s="1"/>
      <c r="E292" s="1"/>
    </row>
    <row r="293" spans="2:5" ht="12.75">
      <c r="B293" s="1"/>
      <c r="C293" s="1"/>
      <c r="D293" s="1"/>
      <c r="E293" s="1"/>
    </row>
    <row r="294" spans="2:5" ht="12.75">
      <c r="B294" s="1"/>
      <c r="C294" s="1"/>
      <c r="D294" s="1"/>
      <c r="E294" s="1"/>
    </row>
    <row r="295" spans="2:5" ht="12.75">
      <c r="B295" s="1"/>
      <c r="C295" s="1"/>
      <c r="D295" s="1"/>
      <c r="E295" s="1"/>
    </row>
    <row r="296" spans="2:5" ht="12.75">
      <c r="B296" s="1"/>
      <c r="C296" s="1"/>
      <c r="D296" s="1"/>
      <c r="E296" s="1"/>
    </row>
    <row r="297" spans="2:5" ht="12.75">
      <c r="B297" s="1"/>
      <c r="C297" s="1"/>
      <c r="D297" s="1"/>
      <c r="E297" s="1"/>
    </row>
    <row r="298" spans="2:5" ht="12.75">
      <c r="B298" s="1"/>
      <c r="C298" s="1"/>
      <c r="D298" s="1"/>
      <c r="E298" s="1"/>
    </row>
    <row r="299" spans="2:5" ht="12.75">
      <c r="B299" s="1"/>
      <c r="C299" s="1"/>
      <c r="D299" s="1"/>
      <c r="E299" s="1"/>
    </row>
    <row r="300" spans="2:5" ht="12.75">
      <c r="B300" s="1"/>
      <c r="C300" s="1"/>
      <c r="D300" s="1"/>
      <c r="E300" s="1"/>
    </row>
    <row r="301" spans="2:5" ht="12.75">
      <c r="B301" s="1"/>
      <c r="C301" s="1"/>
      <c r="D301" s="1"/>
      <c r="E301" s="1"/>
    </row>
    <row r="302" spans="2:5" ht="12.75">
      <c r="B302" s="1"/>
      <c r="C302" s="1"/>
      <c r="D302" s="1"/>
      <c r="E302" s="1"/>
    </row>
  </sheetData>
  <mergeCells count="112">
    <mergeCell ref="B13:E13"/>
    <mergeCell ref="B14:E14"/>
    <mergeCell ref="J7:J8"/>
    <mergeCell ref="B9:E9"/>
    <mergeCell ref="B11:E11"/>
    <mergeCell ref="G7:G8"/>
    <mergeCell ref="I7:I8"/>
    <mergeCell ref="I1:J1"/>
    <mergeCell ref="G2:J2"/>
    <mergeCell ref="I3:J3"/>
    <mergeCell ref="B12:E12"/>
    <mergeCell ref="H7:H8"/>
    <mergeCell ref="A5:I5"/>
    <mergeCell ref="A4:F4"/>
    <mergeCell ref="A7:A8"/>
    <mergeCell ref="B7:E8"/>
    <mergeCell ref="F7:F8"/>
    <mergeCell ref="B15:E15"/>
    <mergeCell ref="B16:E16"/>
    <mergeCell ref="B17:E17"/>
    <mergeCell ref="B18:E18"/>
    <mergeCell ref="B34:E34"/>
    <mergeCell ref="B19:E19"/>
    <mergeCell ref="B20:E20"/>
    <mergeCell ref="B21:E21"/>
    <mergeCell ref="B22:E22"/>
    <mergeCell ref="B32:E32"/>
    <mergeCell ref="B33:E33"/>
    <mergeCell ref="B109:E109"/>
    <mergeCell ref="B92:E92"/>
    <mergeCell ref="B104:E104"/>
    <mergeCell ref="B95:E95"/>
    <mergeCell ref="B96:E96"/>
    <mergeCell ref="B99:E99"/>
    <mergeCell ref="B100:E100"/>
    <mergeCell ref="B101:E101"/>
    <mergeCell ref="B102:E102"/>
    <mergeCell ref="B107:E107"/>
    <mergeCell ref="B89:E89"/>
    <mergeCell ref="B90:E90"/>
    <mergeCell ref="B91:E91"/>
    <mergeCell ref="B106:E106"/>
    <mergeCell ref="B103:E103"/>
    <mergeCell ref="B105:E105"/>
    <mergeCell ref="B93:E93"/>
    <mergeCell ref="B94:E94"/>
    <mergeCell ref="B97:E97"/>
    <mergeCell ref="B98:E98"/>
    <mergeCell ref="B85:E85"/>
    <mergeCell ref="B86:E86"/>
    <mergeCell ref="B87:E87"/>
    <mergeCell ref="B88:E88"/>
    <mergeCell ref="B83:E83"/>
    <mergeCell ref="B82:E82"/>
    <mergeCell ref="B84:E84"/>
    <mergeCell ref="B81:E81"/>
    <mergeCell ref="B80:E80"/>
    <mergeCell ref="B72:E72"/>
    <mergeCell ref="B75:E75"/>
    <mergeCell ref="B76:E76"/>
    <mergeCell ref="B77:E77"/>
    <mergeCell ref="B78:E78"/>
    <mergeCell ref="B73:E73"/>
    <mergeCell ref="B74:E74"/>
    <mergeCell ref="B68:E68"/>
    <mergeCell ref="B70:E70"/>
    <mergeCell ref="B79:E79"/>
    <mergeCell ref="B71:E71"/>
    <mergeCell ref="B69:E69"/>
    <mergeCell ref="B64:E64"/>
    <mergeCell ref="B65:E65"/>
    <mergeCell ref="B66:E66"/>
    <mergeCell ref="B67:E67"/>
    <mergeCell ref="B60:E60"/>
    <mergeCell ref="B61:E61"/>
    <mergeCell ref="B62:E62"/>
    <mergeCell ref="B63:E63"/>
    <mergeCell ref="B35:E35"/>
    <mergeCell ref="B23:E23"/>
    <mergeCell ref="B24:E24"/>
    <mergeCell ref="B25:E25"/>
    <mergeCell ref="B29:E29"/>
    <mergeCell ref="B27:E27"/>
    <mergeCell ref="B28:E28"/>
    <mergeCell ref="B26:E26"/>
    <mergeCell ref="B30:E30"/>
    <mergeCell ref="B31:E31"/>
    <mergeCell ref="B47:E47"/>
    <mergeCell ref="B37:E37"/>
    <mergeCell ref="B39:E39"/>
    <mergeCell ref="B40:E40"/>
    <mergeCell ref="B38:E38"/>
    <mergeCell ref="B59:E59"/>
    <mergeCell ref="B50:E50"/>
    <mergeCell ref="B56:E56"/>
    <mergeCell ref="B41:E41"/>
    <mergeCell ref="B42:E42"/>
    <mergeCell ref="B51:E51"/>
    <mergeCell ref="B54:E54"/>
    <mergeCell ref="B55:E55"/>
    <mergeCell ref="B43:E43"/>
    <mergeCell ref="B46:E46"/>
    <mergeCell ref="B108:E108"/>
    <mergeCell ref="B36:E36"/>
    <mergeCell ref="B52:E52"/>
    <mergeCell ref="B53:E53"/>
    <mergeCell ref="B45:E45"/>
    <mergeCell ref="B44:E44"/>
    <mergeCell ref="B48:E48"/>
    <mergeCell ref="B49:E49"/>
    <mergeCell ref="B57:E57"/>
    <mergeCell ref="B58:E58"/>
  </mergeCells>
  <printOptions gridLines="1"/>
  <pageMargins left="0.43" right="0.2" top="0.54" bottom="0.26" header="0.32" footer="0.14"/>
  <pageSetup horizontalDpi="300" verticalDpi="300" orientation="landscape" paperSize="9" scale="80" r:id="rId1"/>
  <headerFooter alignWithMargins="0">
    <oddHeader>&amp;L&amp;P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Комитет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Дядькина Е. Г.</dc:creator>
  <cp:keywords/>
  <dc:description/>
  <cp:lastModifiedBy>Duma1</cp:lastModifiedBy>
  <cp:lastPrinted>2007-07-03T03:12:31Z</cp:lastPrinted>
  <dcterms:created xsi:type="dcterms:W3CDTF">2004-10-07T08:02:20Z</dcterms:created>
  <dcterms:modified xsi:type="dcterms:W3CDTF">2007-07-03T03:13:09Z</dcterms:modified>
  <cp:category/>
  <cp:version/>
  <cp:contentType/>
  <cp:contentStatus/>
</cp:coreProperties>
</file>