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0"/>
  </bookViews>
  <sheets>
    <sheet name="МТБ" sheetId="1" r:id="rId1"/>
    <sheet name="ДОУ" sheetId="2" r:id="rId2"/>
    <sheet name="Кадры" sheetId="3" r:id="rId3"/>
    <sheet name="Качество" sheetId="4" r:id="rId4"/>
    <sheet name="Информатизация" sheetId="5" r:id="rId5"/>
    <sheet name="Здоровье" sheetId="6" r:id="rId6"/>
    <sheet name="Воспитание" sheetId="7" r:id="rId7"/>
    <sheet name="Одаренные" sheetId="8" r:id="rId8"/>
    <sheet name="Прочие" sheetId="9" r:id="rId9"/>
    <sheet name="Итого" sheetId="10" r:id="rId10"/>
  </sheets>
  <definedNames>
    <definedName name="_xlnm.Print_Area" localSheetId="3">'Качество'!$A$1:$G$23</definedName>
  </definedNames>
  <calcPr fullCalcOnLoad="1"/>
</workbook>
</file>

<file path=xl/sharedStrings.xml><?xml version="1.0" encoding="utf-8"?>
<sst xmlns="http://schemas.openxmlformats.org/spreadsheetml/2006/main" count="207" uniqueCount="128">
  <si>
    <t>Приобретение учебной мебели, соответствующей санитарным нормам для школ города</t>
  </si>
  <si>
    <t>Приобретение мебели для учреждений дополнительного образования</t>
  </si>
  <si>
    <t xml:space="preserve">Приобретение технологического (кухонного) оборудования </t>
  </si>
  <si>
    <t>Приобретение инструментов для школьных мастерских</t>
  </si>
  <si>
    <t>Приобретение учебно-наглядных пособий, учебного оборудования, технических средств обучения для обеспечения образовательного процесса</t>
  </si>
  <si>
    <t>Всего</t>
  </si>
  <si>
    <t xml:space="preserve">Проведение городских, участие в окружных смотрах – конкурсах дошкольных образовательных учреждений:  «Лучший воспитатель», «Лучшее ДОУ», а также по другим направлениям  (по профилактике детского травматизма, по физкультурно-оздоровительной работе, по художественно-эстетическому воспитанию и другим) </t>
  </si>
  <si>
    <t>Издание   информационного справочника   по дошкольным образовательным учреждениям города</t>
  </si>
  <si>
    <t>Приобретение функциональной мебели для детских садов и учреждений дополнительного образования</t>
  </si>
  <si>
    <t>Приобретение технологического оборудования (кухонного, прачечного)</t>
  </si>
  <si>
    <t>Приобретение ТСО, развивающего, игрового оборудования, учебных пособий; оборудования для сенсорных комнат; спортивного оборудования; малых архитектурных форм; игровых зон и др.</t>
  </si>
  <si>
    <t>Перечень мероприятий</t>
  </si>
  <si>
    <t>Обучение работников образовательных учреждений по теме «Разработка социальных проектов»</t>
  </si>
  <si>
    <t>Деятельность по повышению профессиональной компетенции педагогов, работающих с одаренными детьми:</t>
  </si>
  <si>
    <t>- научно-практические конференции, круглые столы   для педагогов по обмену опытом обучения и развития одаренных детей,</t>
  </si>
  <si>
    <t>- консультирование педагогов,</t>
  </si>
  <si>
    <t>- мастер-классы, семинары-практикумы для педагогов</t>
  </si>
  <si>
    <t>Разработка системы повышения социального статуса работников сферы образования:</t>
  </si>
  <si>
    <t xml:space="preserve"> «Лучшее образовательное учреждение»</t>
  </si>
  <si>
    <t>«Лидер в образовании»;</t>
  </si>
  <si>
    <t>«Классный классный»;</t>
  </si>
  <si>
    <t>«Сердце  отдаю детям»; и др.</t>
  </si>
  <si>
    <t xml:space="preserve">Организация методической, информационной поддержки молодых специалистов (проведение мастер-классов, семинаров, практикумов, круглых столов, стажировок) </t>
  </si>
  <si>
    <t>- организация «школ будущего первоклассника»;</t>
  </si>
  <si>
    <t>- открытие консультационных пунктов для родителей на базе ОУ</t>
  </si>
  <si>
    <t>Обеспечение научно-методической, материальной поддержки инновационной, творческой деятельности образовательных учреждений, педагогов</t>
  </si>
  <si>
    <t>(приобретение научно-методической литературы, компьютерных диагностик для проведения анкетирования, обработки данных в ходе проведения инновационной деятельности)</t>
  </si>
  <si>
    <t>Проведение творческих отчетов, мастер-классов, семинаров, научно-практических конференций</t>
  </si>
  <si>
    <t>Информационно-методическое, психологическое обеспечение введения предпрофильной подготовки и профильного обучения (создание элективных и профильных курсов, обеспечивающих подготовку учащихся к выбору профиля обучения, редактирование, рецензирование и экспертиза программ курсов; издание программ, учебно-методических пособий, информационных сборников)</t>
  </si>
  <si>
    <t>Участие школ города в эксперименте по внедрению новых форм государственной итоговой аттестации выпускников основной школы (тиражирование контрольно-измерительных материалов, инструкций, методических пособий)</t>
  </si>
  <si>
    <t>Освещение вопросов реализации Программы в СМИ</t>
  </si>
  <si>
    <t>Организация объединения компьютерной техники образовательных учреждений в единую  сеть внутри учреждения</t>
  </si>
  <si>
    <t xml:space="preserve">Приобретение кабинетов вычислительной техники  </t>
  </si>
  <si>
    <t>2008 год – СОШ № 2-6, 8</t>
  </si>
  <si>
    <t>2009 год – СОШ № 1</t>
  </si>
  <si>
    <t>2010 год – СОШ № 8, 2, 5</t>
  </si>
  <si>
    <t>2011 год – СОШ № 3, 6, 4</t>
  </si>
  <si>
    <t>Приобретение компьютерной программы для обработки  тестов измерения физической подготовленности и физического развития детей и подростков  (1программа для подключения в 7 образовательных учреждениях)</t>
  </si>
  <si>
    <t xml:space="preserve">Проведение общегородских и участие в окружных спортивно-массовых мероприятиях и фестивалях. </t>
  </si>
  <si>
    <t>В рамках усиления практической направленности преподавания курса "Основы безопасности жизнедеятельности" обеспечить:</t>
  </si>
  <si>
    <t>- взаимодействие образовательных учреждений с Военным комиссариатом города, отделом по делам ГО и ЧС;</t>
  </si>
  <si>
    <t>- ежегодно проведение соревнований "Школа безопасности"</t>
  </si>
  <si>
    <t>ежегодно участие в окружных  соревнованиях "Школа безопасности"</t>
  </si>
  <si>
    <t>- совершенствование МТБ кабинетов ОБЖ (приобретение плакатов, методических и наглядных пособий, макетов)</t>
  </si>
  <si>
    <t>Приобретение  кабинетов "Био - обратная связь" (логотерапевтических, психоэмоциональных, ортопедических, офтальмологических)</t>
  </si>
  <si>
    <t>Оснащение образовательных учреждений спортивным оборудованием.</t>
  </si>
  <si>
    <t>Организация участия в городских и окружных мероприятиях учащихся и воспитанников ОУ (конкурсы, фестивали, форумы)</t>
  </si>
  <si>
    <t>Участие в конкурсах  социального проектирования «Диалог цивилизаций», «Я-гражданин России» и другие</t>
  </si>
  <si>
    <t>Участие педагогов ОУ в городских, окружных и Всероссийских конкурсах программ в сфере воспитания</t>
  </si>
  <si>
    <t>Приобретение компьютерного варианта диагностических методов, выявляющих  одаренных и потенциально способных детей</t>
  </si>
  <si>
    <t>Обеспечение научно-методического руководства  организацией работы с одаренными детьми</t>
  </si>
  <si>
    <t>(привлечение научного потенциала для руководства  исследовательской деятельностью учащихся, проведение экспертизы  исследовательских работ учащихся и программ учителей, работающих с одаренными детьми)</t>
  </si>
  <si>
    <t xml:space="preserve">Приобретение для учащихся лабораторного оборудования с целью расширения возможности занятий проектной, исследовательской деятельностью </t>
  </si>
  <si>
    <t>Проведение городских  мероприятий для детей  с различной направленностью одаренности:</t>
  </si>
  <si>
    <t>- городская научно-практическая конференция;</t>
  </si>
  <si>
    <t>-городские и региональные турниры, игры, конкурсы.</t>
  </si>
  <si>
    <t>Участие одаренных детей, в региональных, всероссийских, международных конкурсах, турнирах, конференциях (проезд, проживание)</t>
  </si>
  <si>
    <t>ИТОГО:</t>
  </si>
  <si>
    <t>Обеспечение образовательных учреждений учебной, отраслевой литературой (приобретение учебников, учебных пособий, справочной литературы)</t>
  </si>
  <si>
    <t>1. Модернизация учебного оборудования и материально-технической базы ОУ</t>
  </si>
  <si>
    <t>Создание, разработка  нормативного, программно-методического по обеспечению инновационных процессов в дошкольных образовательных учреждениях (приобретение программ, обеспечивающих проведение мониторинга качества дошкольного образования в ДОУ, издание буклетов)</t>
  </si>
  <si>
    <t>2. Дошкольное образование</t>
  </si>
  <si>
    <t>3. Развитие и укрепление кадрового потенциала</t>
  </si>
  <si>
    <t>(распространение материалов семинаров, изготовление раздаточных материалов</t>
  </si>
  <si>
    <t>Коллегия работников сферы образования "Проблемы,перспективы внедрения БУП-2004 в УВП"</t>
  </si>
  <si>
    <t>Научная конференция "Реализация профильного обучения в  ОУ г.Радужного"</t>
  </si>
  <si>
    <t>4. Повышение качества образования</t>
  </si>
  <si>
    <t>Выздные мероприятия по вопросам проведения ЕГЭ</t>
  </si>
  <si>
    <t>5. Информатизация образовательного процесса</t>
  </si>
  <si>
    <t xml:space="preserve">Оснащение рабочего места учителя компьютерной техникой </t>
  </si>
  <si>
    <t>их оптимальной социально-психологической адаптивности</t>
  </si>
  <si>
    <t>6. Сохранение здоровья детей, обеспечение</t>
  </si>
  <si>
    <t>7. Воспитание и дополнительное образование в сфере образования города</t>
  </si>
  <si>
    <t>Проведение серии научно-практических конференций, семинаров, мастер-классов по проблемам нравственного и гражданско-патриотического воспитания и дополнительного образования детей (выпуск методических материалов, издание сборников)</t>
  </si>
  <si>
    <t>Проведение серии научно-практических конференций, семинаров, мастер-классов по предупреждению безнадзорности и  правонарушений несовершеннолетних, с участием всех заинтересованных ведомств (выпуск методических материалов, издание сборников)</t>
  </si>
  <si>
    <t>Новогодний форум старшеклассников</t>
  </si>
  <si>
    <t>Фестиваль КВН</t>
  </si>
  <si>
    <t>8. Создание условий для развития потенциальных возможностей и способностей одаренных детей</t>
  </si>
  <si>
    <t>Создание системы работы с родителями одаренных детей (выпуск сборников, памяток,  буклетов для родителей)</t>
  </si>
  <si>
    <t>Выездные окружные и всероссийские предметные олимпиады</t>
  </si>
  <si>
    <t>Окружная и всероссийская научно-практическая конференция "Шаг в будущее"</t>
  </si>
  <si>
    <t>Доставка учебников федерального комплекта (10% от стоимости учебников)</t>
  </si>
  <si>
    <t>Городской конкурс "Учитель года"</t>
  </si>
  <si>
    <t>Городской конкурс "Воспитатель года"</t>
  </si>
  <si>
    <t>Окружной конкурс "Учитель года"</t>
  </si>
  <si>
    <t>Окружной конкурс "Воспитатель года"</t>
  </si>
  <si>
    <t>День Учителя</t>
  </si>
  <si>
    <t>Городская учительская конференция</t>
  </si>
  <si>
    <t xml:space="preserve">Окружная августовская конференция </t>
  </si>
  <si>
    <t>Оплата обучения детей сирот и детей, оставшихся без попечения родителей в учебных заведениях</t>
  </si>
  <si>
    <t>Организационные расходы на проведение ЕГЭ</t>
  </si>
  <si>
    <t>9. Прочие расходы и мероприятия в области образования</t>
  </si>
  <si>
    <t>Общий объем финансирования Программы</t>
  </si>
  <si>
    <t>Наименование раздела</t>
  </si>
  <si>
    <t>Итого на реализацию Программы</t>
  </si>
  <si>
    <t>1. Модернизация учебного оборудования и МТБ ОУ</t>
  </si>
  <si>
    <t>6. Сохранение здоровья детей, обеспечение их оптимальной социально-психологической адаптивности</t>
  </si>
  <si>
    <t>Конкурсы творческих работ, рисунков, сочинений учащихся</t>
  </si>
  <si>
    <t>Организация деятельности образовательных СД-медиатек и электронных библиотек, электронных баз данных в ОУ сферы образования</t>
  </si>
  <si>
    <t>Повышение квалификации (курсы, семинары, конференции) педагогов, из них:</t>
  </si>
  <si>
    <t>Развитие системы стимулирования успешной профессиональной деятельности педагогов, из них проведение городских конкурсов профессионального мастерства:</t>
  </si>
  <si>
    <t xml:space="preserve">Расширение направлений деятельности общеобразовательных учреждений в целях обеспечения равных стартовых возможностей для обучения в школе, из них: </t>
  </si>
  <si>
    <t>Психолого-педагогическое сопровождение одаренных детей (из них выездные сессии лидерского актива, тренинги)</t>
  </si>
  <si>
    <t>Организация работы с молодыми преподавателями;</t>
  </si>
  <si>
    <t>Разработка Концепции по организации «клубов по интересам» для педагогов с целью активного привлечения в них молодых педагогов;</t>
  </si>
  <si>
    <t xml:space="preserve"> Создание школы молодого руководителя, организация ее регулярной работы (проведение мастер-классов, выпуск методических пособий, брощюр)</t>
  </si>
  <si>
    <t>Участие  МОУ СОШ № 5-"Школа здоровья и развития" отмеченной  грантом Президента РФ в целевой образовательной программе "Российский паритет в информационных, сетевых  и нано технологиях" (приобретение компьютеров)</t>
  </si>
  <si>
    <t>из них</t>
  </si>
  <si>
    <t>По годам</t>
  </si>
  <si>
    <t>*Повышение квалификации педагогов, реализующих программы профильного обучения</t>
  </si>
  <si>
    <t>*Повышение квалификации педагогов по внедрению ИКТ в учебно-воспитательный процесс</t>
  </si>
  <si>
    <t>*Повышение квалификации психологов, педагогов по использованию диагностических методик  по выявлению одаренных детей  и организации работы с ними</t>
  </si>
  <si>
    <t xml:space="preserve">*Повышение квалификации руководящих и педагогических кадров по основам дошкольной дидактики, развивающей и здоровьесберегающей технологиям </t>
  </si>
  <si>
    <t>*Участие педагогических работников  в работе выездных семинаров, конференций</t>
  </si>
  <si>
    <t>из них за счет бюджетных средств</t>
  </si>
  <si>
    <t>за счет бюджетных средств</t>
  </si>
  <si>
    <t>из них за счет средств бюджета</t>
  </si>
  <si>
    <t>за счет средств бюджета</t>
  </si>
  <si>
    <t>за счёт бюджетных средств</t>
  </si>
  <si>
    <t xml:space="preserve">из них </t>
  </si>
  <si>
    <t>за счёт бюждетных средств</t>
  </si>
  <si>
    <t>за счёт внебюджетных средст</t>
  </si>
  <si>
    <t>Организация проведения конференций, коллегий работников сферы образования, в том числе:</t>
  </si>
  <si>
    <t>Замена нелицензионного и приобретение нового программного обеспечения в образовательные учреждения</t>
  </si>
  <si>
    <t>(издание плакатов, брошюр, раздаточного материала)</t>
  </si>
  <si>
    <t>Обеспечение научно-методического руководства инновационной деятельности образовательных учреждений (привлечение научного потенциала для руководства инновационной деятельностью - оплата за работу, проезд, проживание)</t>
  </si>
  <si>
    <t>Приложение № 2                                                      к программе развития сферы образования                                                           города Радужный на 2008 - 2012 годы</t>
  </si>
  <si>
    <t>Финансирование Программы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</si>
</sst>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i/>
      <sz val="10.5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.5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1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3" fillId="0" borderId="2" xfId="0" applyFont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/>
    </xf>
    <xf numFmtId="0" fontId="10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top" wrapText="1"/>
    </xf>
    <xf numFmtId="3" fontId="7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1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justify" vertical="top" wrapText="1"/>
    </xf>
    <xf numFmtId="3" fontId="2" fillId="0" borderId="5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3" fontId="16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J14" sqref="J14"/>
    </sheetView>
  </sheetViews>
  <sheetFormatPr defaultColWidth="9.00390625" defaultRowHeight="12.75"/>
  <cols>
    <col min="1" max="1" width="55.375" style="2" customWidth="1"/>
    <col min="2" max="2" width="11.125" style="2" customWidth="1"/>
    <col min="3" max="3" width="11.875" style="2" customWidth="1"/>
    <col min="4" max="5" width="11.625" style="2" customWidth="1"/>
    <col min="6" max="6" width="12.25390625" style="2" customWidth="1"/>
    <col min="7" max="7" width="14.375" style="2" customWidth="1"/>
    <col min="8" max="16384" width="9.125" style="2" customWidth="1"/>
  </cols>
  <sheetData>
    <row r="1" spans="1:7" s="9" customFormat="1" ht="18.75" customHeight="1">
      <c r="A1" s="1"/>
      <c r="B1" s="1"/>
      <c r="C1" s="1"/>
      <c r="D1" s="1"/>
      <c r="E1" s="72" t="s">
        <v>126</v>
      </c>
      <c r="F1" s="72"/>
      <c r="G1" s="72"/>
    </row>
    <row r="2" spans="5:7" s="9" customFormat="1" ht="20.25" customHeight="1">
      <c r="E2" s="72"/>
      <c r="F2" s="72"/>
      <c r="G2" s="72"/>
    </row>
    <row r="3" spans="5:7" s="9" customFormat="1" ht="32.25" customHeight="1">
      <c r="E3" s="72"/>
      <c r="F3" s="72"/>
      <c r="G3" s="72"/>
    </row>
    <row r="4" ht="12.75">
      <c r="A4" s="11"/>
    </row>
    <row r="5" spans="1:7" s="9" customFormat="1" ht="18.75">
      <c r="A5" s="82" t="s">
        <v>127</v>
      </c>
      <c r="B5" s="82"/>
      <c r="C5" s="82"/>
      <c r="D5" s="82"/>
      <c r="E5" s="82"/>
      <c r="F5" s="82"/>
      <c r="G5" s="82"/>
    </row>
    <row r="6" s="9" customFormat="1" ht="12.75">
      <c r="A6" s="8"/>
    </row>
    <row r="7" spans="1:7" s="9" customFormat="1" ht="18.75">
      <c r="A7" s="82" t="s">
        <v>59</v>
      </c>
      <c r="B7" s="82"/>
      <c r="C7" s="82"/>
      <c r="D7" s="82"/>
      <c r="E7" s="82"/>
      <c r="F7" s="82"/>
      <c r="G7" s="82"/>
    </row>
    <row r="9" spans="1:7" ht="15.75">
      <c r="A9" s="73" t="s">
        <v>11</v>
      </c>
      <c r="B9" s="74" t="s">
        <v>108</v>
      </c>
      <c r="C9" s="74"/>
      <c r="D9" s="74"/>
      <c r="E9" s="74"/>
      <c r="F9" s="74"/>
      <c r="G9" s="73" t="s">
        <v>5</v>
      </c>
    </row>
    <row r="10" spans="1:7" s="6" customFormat="1" ht="15.75">
      <c r="A10" s="73"/>
      <c r="B10" s="67">
        <v>2008</v>
      </c>
      <c r="C10" s="67">
        <v>2009</v>
      </c>
      <c r="D10" s="67">
        <v>2010</v>
      </c>
      <c r="E10" s="67">
        <v>2011</v>
      </c>
      <c r="F10" s="67">
        <v>2012</v>
      </c>
      <c r="G10" s="73"/>
    </row>
    <row r="11" spans="1:7" ht="25.5">
      <c r="A11" s="14" t="s">
        <v>0</v>
      </c>
      <c r="B11" s="44">
        <v>3000</v>
      </c>
      <c r="C11" s="44"/>
      <c r="D11" s="44">
        <v>3000</v>
      </c>
      <c r="E11" s="44"/>
      <c r="F11" s="44">
        <v>3000</v>
      </c>
      <c r="G11" s="44">
        <f>SUM(B11:F11)</f>
        <v>9000</v>
      </c>
    </row>
    <row r="12" spans="1:7" ht="25.5">
      <c r="A12" s="14" t="s">
        <v>1</v>
      </c>
      <c r="B12" s="44"/>
      <c r="C12" s="44">
        <v>250</v>
      </c>
      <c r="D12" s="44"/>
      <c r="E12" s="44">
        <v>300</v>
      </c>
      <c r="F12" s="44"/>
      <c r="G12" s="44">
        <f aca="true" t="shared" si="0" ref="G12:G18">SUM(B12:F12)</f>
        <v>550</v>
      </c>
    </row>
    <row r="13" spans="1:7" ht="19.5" customHeight="1">
      <c r="A13" s="14" t="s">
        <v>2</v>
      </c>
      <c r="B13" s="44">
        <v>1500</v>
      </c>
      <c r="C13" s="44">
        <v>1500</v>
      </c>
      <c r="D13" s="44">
        <v>1500</v>
      </c>
      <c r="E13" s="44">
        <v>1500</v>
      </c>
      <c r="F13" s="44">
        <v>1500</v>
      </c>
      <c r="G13" s="44">
        <f t="shared" si="0"/>
        <v>7500</v>
      </c>
    </row>
    <row r="14" spans="1:7" ht="12.75">
      <c r="A14" s="14" t="s">
        <v>3</v>
      </c>
      <c r="B14" s="44">
        <v>200</v>
      </c>
      <c r="C14" s="44">
        <v>200</v>
      </c>
      <c r="D14" s="44">
        <v>200</v>
      </c>
      <c r="E14" s="44">
        <v>200</v>
      </c>
      <c r="F14" s="44">
        <v>200</v>
      </c>
      <c r="G14" s="44">
        <f t="shared" si="0"/>
        <v>1000</v>
      </c>
    </row>
    <row r="15" spans="1:7" ht="44.25" customHeight="1">
      <c r="A15" s="14" t="s">
        <v>4</v>
      </c>
      <c r="B15" s="44">
        <v>1000</v>
      </c>
      <c r="C15" s="44">
        <v>1000</v>
      </c>
      <c r="D15" s="44">
        <v>1000</v>
      </c>
      <c r="E15" s="44">
        <v>1000</v>
      </c>
      <c r="F15" s="44">
        <v>1000</v>
      </c>
      <c r="G15" s="44">
        <f t="shared" si="0"/>
        <v>5000</v>
      </c>
    </row>
    <row r="16" spans="1:7" ht="56.25" customHeight="1">
      <c r="A16" s="68" t="s">
        <v>58</v>
      </c>
      <c r="B16" s="44">
        <v>1685</v>
      </c>
      <c r="C16" s="44">
        <v>745</v>
      </c>
      <c r="D16" s="44">
        <v>790</v>
      </c>
      <c r="E16" s="44">
        <v>790</v>
      </c>
      <c r="F16" s="44">
        <v>790</v>
      </c>
      <c r="G16" s="44">
        <f t="shared" si="0"/>
        <v>4800</v>
      </c>
    </row>
    <row r="17" spans="1:7" s="9" customFormat="1" ht="19.5" customHeight="1">
      <c r="A17" s="54" t="s">
        <v>107</v>
      </c>
      <c r="B17" s="47"/>
      <c r="C17" s="47"/>
      <c r="D17" s="47"/>
      <c r="E17" s="47"/>
      <c r="F17" s="47"/>
      <c r="G17" s="47"/>
    </row>
    <row r="18" spans="1:7" s="22" customFormat="1" ht="12.75">
      <c r="A18" s="54" t="s">
        <v>118</v>
      </c>
      <c r="B18" s="33">
        <v>200</v>
      </c>
      <c r="C18" s="33">
        <v>200</v>
      </c>
      <c r="D18" s="33">
        <v>200</v>
      </c>
      <c r="E18" s="33">
        <v>200</v>
      </c>
      <c r="F18" s="33">
        <v>200</v>
      </c>
      <c r="G18" s="33">
        <f t="shared" si="0"/>
        <v>1000</v>
      </c>
    </row>
    <row r="19" spans="1:7" s="21" customFormat="1" ht="12.75">
      <c r="A19" s="24" t="s">
        <v>57</v>
      </c>
      <c r="B19" s="69">
        <f aca="true" t="shared" si="1" ref="B19:G19">SUM(B11:B16)</f>
        <v>7385</v>
      </c>
      <c r="C19" s="69">
        <f t="shared" si="1"/>
        <v>3695</v>
      </c>
      <c r="D19" s="69">
        <f t="shared" si="1"/>
        <v>6490</v>
      </c>
      <c r="E19" s="69">
        <f t="shared" si="1"/>
        <v>3790</v>
      </c>
      <c r="F19" s="69">
        <f t="shared" si="1"/>
        <v>6490</v>
      </c>
      <c r="G19" s="69">
        <f t="shared" si="1"/>
        <v>27850</v>
      </c>
    </row>
    <row r="20" spans="1:7" s="9" customFormat="1" ht="19.5" customHeight="1">
      <c r="A20" s="70" t="s">
        <v>107</v>
      </c>
      <c r="B20" s="47"/>
      <c r="C20" s="47"/>
      <c r="D20" s="47"/>
      <c r="E20" s="47"/>
      <c r="F20" s="47"/>
      <c r="G20" s="47"/>
    </row>
    <row r="21" spans="1:7" s="22" customFormat="1" ht="12.75">
      <c r="A21" s="71" t="s">
        <v>118</v>
      </c>
      <c r="B21" s="33">
        <v>200</v>
      </c>
      <c r="C21" s="33">
        <v>200</v>
      </c>
      <c r="D21" s="33">
        <v>200</v>
      </c>
      <c r="E21" s="33">
        <v>200</v>
      </c>
      <c r="F21" s="33">
        <v>200</v>
      </c>
      <c r="G21" s="33">
        <f>SUM(B21:F21)</f>
        <v>1000</v>
      </c>
    </row>
    <row r="22" spans="1:7" ht="12.75">
      <c r="A22" s="71" t="s">
        <v>121</v>
      </c>
      <c r="B22" s="33">
        <f aca="true" t="shared" si="2" ref="B22:G22">B19-B21</f>
        <v>7185</v>
      </c>
      <c r="C22" s="33">
        <f t="shared" si="2"/>
        <v>3495</v>
      </c>
      <c r="D22" s="33">
        <f t="shared" si="2"/>
        <v>6290</v>
      </c>
      <c r="E22" s="33">
        <f t="shared" si="2"/>
        <v>3590</v>
      </c>
      <c r="F22" s="33">
        <f t="shared" si="2"/>
        <v>6290</v>
      </c>
      <c r="G22" s="33">
        <f t="shared" si="2"/>
        <v>26850</v>
      </c>
    </row>
  </sheetData>
  <mergeCells count="6">
    <mergeCell ref="E1:G3"/>
    <mergeCell ref="A5:G5"/>
    <mergeCell ref="A7:G7"/>
    <mergeCell ref="A9:A10"/>
    <mergeCell ref="B9:F9"/>
    <mergeCell ref="G9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I24" sqref="I24"/>
    </sheetView>
  </sheetViews>
  <sheetFormatPr defaultColWidth="9.00390625" defaultRowHeight="12.75"/>
  <cols>
    <col min="1" max="1" width="56.625" style="0" customWidth="1"/>
    <col min="2" max="2" width="12.375" style="0" customWidth="1"/>
    <col min="3" max="3" width="12.25390625" style="0" customWidth="1"/>
    <col min="4" max="4" width="12.125" style="0" customWidth="1"/>
    <col min="5" max="5" width="11.875" style="0" customWidth="1"/>
    <col min="6" max="6" width="12.00390625" style="0" customWidth="1"/>
    <col min="7" max="7" width="12.875" style="0" customWidth="1"/>
  </cols>
  <sheetData>
    <row r="1" spans="1:7" ht="18.75">
      <c r="A1" s="93" t="s">
        <v>92</v>
      </c>
      <c r="B1" s="93"/>
      <c r="C1" s="93"/>
      <c r="D1" s="93"/>
      <c r="E1" s="93"/>
      <c r="F1" s="93"/>
      <c r="G1" s="93"/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25" t="s">
        <v>93</v>
      </c>
      <c r="B4" s="69">
        <v>2008</v>
      </c>
      <c r="C4" s="69">
        <v>2009</v>
      </c>
      <c r="D4" s="69">
        <v>2010</v>
      </c>
      <c r="E4" s="69">
        <v>2011</v>
      </c>
      <c r="F4" s="69">
        <v>2012</v>
      </c>
      <c r="G4" s="69" t="s">
        <v>5</v>
      </c>
    </row>
    <row r="5" spans="1:7" ht="13.5">
      <c r="A5" s="31" t="s">
        <v>95</v>
      </c>
      <c r="B5" s="48">
        <f>МТБ!B19</f>
        <v>7385</v>
      </c>
      <c r="C5" s="48">
        <f>МТБ!C19</f>
        <v>3695</v>
      </c>
      <c r="D5" s="48">
        <f>МТБ!D19</f>
        <v>6490</v>
      </c>
      <c r="E5" s="48">
        <f>МТБ!E19</f>
        <v>3790</v>
      </c>
      <c r="F5" s="48">
        <f>МТБ!F19</f>
        <v>6490</v>
      </c>
      <c r="G5" s="94">
        <f>МТБ!G19</f>
        <v>27850</v>
      </c>
    </row>
    <row r="6" spans="1:7" s="22" customFormat="1" ht="13.5">
      <c r="A6" s="53" t="s">
        <v>107</v>
      </c>
      <c r="B6" s="46"/>
      <c r="C6" s="46"/>
      <c r="D6" s="46"/>
      <c r="E6" s="46"/>
      <c r="F6" s="46"/>
      <c r="G6" s="95"/>
    </row>
    <row r="7" spans="1:7" s="22" customFormat="1" ht="13.5">
      <c r="A7" s="101" t="s">
        <v>117</v>
      </c>
      <c r="B7" s="48">
        <f>МТБ!B21</f>
        <v>200</v>
      </c>
      <c r="C7" s="48">
        <f>МТБ!C21</f>
        <v>200</v>
      </c>
      <c r="D7" s="48">
        <f>МТБ!D21</f>
        <v>200</v>
      </c>
      <c r="E7" s="48">
        <f>МТБ!E21</f>
        <v>200</v>
      </c>
      <c r="F7" s="48">
        <f>МТБ!F21</f>
        <v>200</v>
      </c>
      <c r="G7" s="94">
        <f>МТБ!G21</f>
        <v>1000</v>
      </c>
    </row>
    <row r="8" spans="1:7" ht="13.5">
      <c r="A8" s="31"/>
      <c r="B8" s="33"/>
      <c r="C8" s="33"/>
      <c r="D8" s="33"/>
      <c r="E8" s="33"/>
      <c r="F8" s="33"/>
      <c r="G8" s="52"/>
    </row>
    <row r="9" spans="1:7" ht="13.5">
      <c r="A9" s="19" t="s">
        <v>61</v>
      </c>
      <c r="B9" s="40">
        <f>ДОУ!B11</f>
        <v>4190</v>
      </c>
      <c r="C9" s="40">
        <f>ДОУ!C11</f>
        <v>2190</v>
      </c>
      <c r="D9" s="40">
        <f>ДОУ!D11</f>
        <v>4190</v>
      </c>
      <c r="E9" s="40">
        <f>ДОУ!E11</f>
        <v>2190</v>
      </c>
      <c r="F9" s="40">
        <f>ДОУ!F11</f>
        <v>4190</v>
      </c>
      <c r="G9" s="96">
        <f>ДОУ!G11</f>
        <v>16950</v>
      </c>
    </row>
    <row r="10" spans="1:7" ht="13.5">
      <c r="A10" s="53"/>
      <c r="B10" s="38"/>
      <c r="C10" s="38"/>
      <c r="D10" s="38"/>
      <c r="E10" s="38"/>
      <c r="F10" s="38"/>
      <c r="G10" s="97"/>
    </row>
    <row r="11" spans="1:7" ht="13.5">
      <c r="A11" s="19"/>
      <c r="B11" s="40"/>
      <c r="C11" s="38"/>
      <c r="D11" s="38"/>
      <c r="E11" s="38"/>
      <c r="F11" s="38"/>
      <c r="G11" s="97"/>
    </row>
    <row r="12" spans="1:7" ht="13.5">
      <c r="A12" s="19" t="s">
        <v>62</v>
      </c>
      <c r="B12" s="40">
        <f>Кадры!B34</f>
        <v>1580</v>
      </c>
      <c r="C12" s="40">
        <f>Кадры!C34</f>
        <v>1580</v>
      </c>
      <c r="D12" s="40">
        <f>Кадры!D34</f>
        <v>1430</v>
      </c>
      <c r="E12" s="40">
        <f>Кадры!E34</f>
        <v>1430</v>
      </c>
      <c r="F12" s="40">
        <f>Кадры!F34</f>
        <v>1430</v>
      </c>
      <c r="G12" s="96">
        <f>Кадры!G34</f>
        <v>7450</v>
      </c>
    </row>
    <row r="13" spans="1:7" ht="13.5">
      <c r="A13" s="101" t="s">
        <v>107</v>
      </c>
      <c r="B13" s="40"/>
      <c r="C13" s="40"/>
      <c r="D13" s="40"/>
      <c r="E13" s="40"/>
      <c r="F13" s="40"/>
      <c r="G13" s="96"/>
    </row>
    <row r="14" spans="1:7" ht="13.5">
      <c r="A14" s="101" t="s">
        <v>117</v>
      </c>
      <c r="B14" s="40">
        <f>Кадры!B36</f>
        <v>330</v>
      </c>
      <c r="C14" s="40">
        <f>Кадры!C36</f>
        <v>353</v>
      </c>
      <c r="D14" s="40">
        <f>Кадры!D36</f>
        <v>375</v>
      </c>
      <c r="E14" s="40">
        <f>Кадры!E36</f>
        <v>398</v>
      </c>
      <c r="F14" s="40">
        <f>Кадры!F36</f>
        <v>420</v>
      </c>
      <c r="G14" s="96">
        <f>Кадры!G36</f>
        <v>1876</v>
      </c>
    </row>
    <row r="15" spans="1:7" ht="13.5">
      <c r="A15" s="19"/>
      <c r="B15" s="40"/>
      <c r="C15" s="40"/>
      <c r="D15" s="40"/>
      <c r="E15" s="40"/>
      <c r="F15" s="40"/>
      <c r="G15" s="96"/>
    </row>
    <row r="16" spans="1:7" ht="13.5">
      <c r="A16" s="19" t="s">
        <v>66</v>
      </c>
      <c r="B16" s="40">
        <f>Качество!B21</f>
        <v>1500</v>
      </c>
      <c r="C16" s="40">
        <f>Качество!C21</f>
        <v>1500</v>
      </c>
      <c r="D16" s="40">
        <f>Качество!D21</f>
        <v>1500</v>
      </c>
      <c r="E16" s="40">
        <f>Качество!E21</f>
        <v>1500</v>
      </c>
      <c r="F16" s="40">
        <f>Качество!F21</f>
        <v>1500</v>
      </c>
      <c r="G16" s="96">
        <f>Качество!G21</f>
        <v>7500</v>
      </c>
    </row>
    <row r="17" spans="1:7" ht="13.5">
      <c r="A17" s="101" t="s">
        <v>107</v>
      </c>
      <c r="B17" s="40"/>
      <c r="C17" s="40"/>
      <c r="D17" s="40"/>
      <c r="E17" s="40"/>
      <c r="F17" s="40"/>
      <c r="G17" s="96"/>
    </row>
    <row r="18" spans="1:7" ht="13.5">
      <c r="A18" s="101" t="s">
        <v>117</v>
      </c>
      <c r="B18" s="40">
        <f>Качество!B23</f>
        <v>110</v>
      </c>
      <c r="C18" s="40">
        <f>Качество!C23</f>
        <v>118</v>
      </c>
      <c r="D18" s="40">
        <f>Качество!D23</f>
        <v>126</v>
      </c>
      <c r="E18" s="40">
        <f>Качество!E23</f>
        <v>130</v>
      </c>
      <c r="F18" s="40">
        <f>Качество!F23</f>
        <v>132</v>
      </c>
      <c r="G18" s="96">
        <f>Качество!G23</f>
        <v>616</v>
      </c>
    </row>
    <row r="19" spans="1:7" ht="13.5">
      <c r="A19" s="19"/>
      <c r="B19" s="40"/>
      <c r="C19" s="40"/>
      <c r="D19" s="40"/>
      <c r="E19" s="40"/>
      <c r="F19" s="40"/>
      <c r="G19" s="96"/>
    </row>
    <row r="20" spans="1:7" ht="13.5">
      <c r="A20" s="19" t="s">
        <v>68</v>
      </c>
      <c r="B20" s="40">
        <f>Информатизация!B18</f>
        <v>7080</v>
      </c>
      <c r="C20" s="40">
        <f>Информатизация!C18</f>
        <v>3905</v>
      </c>
      <c r="D20" s="40">
        <f>Информатизация!D18</f>
        <v>4650</v>
      </c>
      <c r="E20" s="40">
        <f>Информатизация!E18</f>
        <v>2105</v>
      </c>
      <c r="F20" s="40">
        <f>Информатизация!F18</f>
        <v>605</v>
      </c>
      <c r="G20" s="96">
        <f>Информатизация!G18</f>
        <v>18345</v>
      </c>
    </row>
    <row r="21" spans="1:7" ht="13.5">
      <c r="A21" s="101" t="s">
        <v>107</v>
      </c>
      <c r="B21" s="40"/>
      <c r="C21" s="40"/>
      <c r="D21" s="40"/>
      <c r="E21" s="40"/>
      <c r="F21" s="40"/>
      <c r="G21" s="40"/>
    </row>
    <row r="22" spans="1:7" ht="13.5">
      <c r="A22" s="101" t="s">
        <v>118</v>
      </c>
      <c r="B22" s="40">
        <f>Информатизация!B20</f>
        <v>405</v>
      </c>
      <c r="C22" s="40">
        <f>Информатизация!C20</f>
        <v>405</v>
      </c>
      <c r="D22" s="40">
        <f>Информатизация!D20</f>
        <v>405</v>
      </c>
      <c r="E22" s="40">
        <f>Информатизация!E20</f>
        <v>405</v>
      </c>
      <c r="F22" s="40">
        <f>Информатизация!F20</f>
        <v>405</v>
      </c>
      <c r="G22" s="40">
        <f>Информатизация!G20</f>
        <v>2025</v>
      </c>
    </row>
    <row r="23" spans="1:7" ht="13.5">
      <c r="A23" s="19"/>
      <c r="B23" s="40"/>
      <c r="C23" s="40"/>
      <c r="D23" s="40"/>
      <c r="E23" s="40"/>
      <c r="F23" s="40"/>
      <c r="G23" s="40"/>
    </row>
    <row r="24" spans="1:7" ht="27">
      <c r="A24" s="19" t="s">
        <v>96</v>
      </c>
      <c r="B24" s="40">
        <f>Здоровье!B15</f>
        <v>2680</v>
      </c>
      <c r="C24" s="40">
        <f>Здоровье!C15</f>
        <v>2430</v>
      </c>
      <c r="D24" s="40">
        <f>Здоровье!D15</f>
        <v>2430</v>
      </c>
      <c r="E24" s="40">
        <f>Здоровье!E15</f>
        <v>2430</v>
      </c>
      <c r="F24" s="40">
        <f>Здоровье!F15</f>
        <v>2680</v>
      </c>
      <c r="G24" s="40">
        <f>Здоровье!G15</f>
        <v>12650</v>
      </c>
    </row>
    <row r="25" spans="1:7" ht="13.5">
      <c r="A25" s="53"/>
      <c r="B25" s="38"/>
      <c r="C25" s="38"/>
      <c r="D25" s="38"/>
      <c r="E25" s="38"/>
      <c r="F25" s="38"/>
      <c r="G25" s="38"/>
    </row>
    <row r="26" spans="1:7" ht="13.5">
      <c r="A26" s="19"/>
      <c r="B26" s="40"/>
      <c r="C26" s="40"/>
      <c r="D26" s="40"/>
      <c r="E26" s="40"/>
      <c r="F26" s="40"/>
      <c r="G26" s="40"/>
    </row>
    <row r="27" spans="1:7" ht="27">
      <c r="A27" s="19" t="s">
        <v>72</v>
      </c>
      <c r="B27" s="40">
        <f>Воспитание!B16</f>
        <v>945</v>
      </c>
      <c r="C27" s="40">
        <f>Воспитание!C16</f>
        <v>940</v>
      </c>
      <c r="D27" s="40">
        <f>Воспитание!D16</f>
        <v>1000</v>
      </c>
      <c r="E27" s="40">
        <f>Воспитание!E16</f>
        <v>1000</v>
      </c>
      <c r="F27" s="40">
        <f>Воспитание!F16</f>
        <v>950</v>
      </c>
      <c r="G27" s="40">
        <f>Воспитание!G16</f>
        <v>4835</v>
      </c>
    </row>
    <row r="28" spans="1:7" ht="13.5">
      <c r="A28" s="101" t="s">
        <v>107</v>
      </c>
      <c r="B28" s="40"/>
      <c r="C28" s="40"/>
      <c r="D28" s="40"/>
      <c r="E28" s="40"/>
      <c r="F28" s="40"/>
      <c r="G28" s="40"/>
    </row>
    <row r="29" spans="1:7" ht="13.5">
      <c r="A29" s="101" t="s">
        <v>118</v>
      </c>
      <c r="B29" s="40">
        <f>Воспитание!B18</f>
        <v>135</v>
      </c>
      <c r="C29" s="40">
        <f>Воспитание!C18</f>
        <v>139</v>
      </c>
      <c r="D29" s="40">
        <f>Воспитание!D18</f>
        <v>143</v>
      </c>
      <c r="E29" s="40">
        <f>Воспитание!E18</f>
        <v>146</v>
      </c>
      <c r="F29" s="40">
        <f>Воспитание!F18</f>
        <v>148</v>
      </c>
      <c r="G29" s="40">
        <f>Воспитание!G18</f>
        <v>711</v>
      </c>
    </row>
    <row r="30" spans="1:7" ht="13.5">
      <c r="A30" s="19"/>
      <c r="B30" s="40"/>
      <c r="C30" s="40"/>
      <c r="D30" s="40"/>
      <c r="E30" s="40"/>
      <c r="F30" s="40"/>
      <c r="G30" s="40"/>
    </row>
    <row r="31" spans="1:7" ht="27">
      <c r="A31" s="19" t="s">
        <v>77</v>
      </c>
      <c r="B31" s="40">
        <f>Одаренные!B18</f>
        <v>1050</v>
      </c>
      <c r="C31" s="40">
        <f>Одаренные!C18</f>
        <v>1050</v>
      </c>
      <c r="D31" s="40">
        <f>Одаренные!D18</f>
        <v>1060</v>
      </c>
      <c r="E31" s="40">
        <f>Одаренные!E18</f>
        <v>1070</v>
      </c>
      <c r="F31" s="40">
        <f>Одаренные!F18</f>
        <v>1070</v>
      </c>
      <c r="G31" s="40">
        <f>Одаренные!G18</f>
        <v>5300</v>
      </c>
    </row>
    <row r="32" spans="1:7" ht="13.5">
      <c r="A32" s="101" t="s">
        <v>107</v>
      </c>
      <c r="B32" s="40"/>
      <c r="C32" s="40"/>
      <c r="D32" s="40"/>
      <c r="E32" s="40"/>
      <c r="F32" s="40"/>
      <c r="G32" s="40"/>
    </row>
    <row r="33" spans="1:7" ht="13.5">
      <c r="A33" s="101" t="s">
        <v>118</v>
      </c>
      <c r="B33" s="40">
        <f>Одаренные!B20</f>
        <v>160</v>
      </c>
      <c r="C33" s="40">
        <f>Одаренные!C20</f>
        <v>171</v>
      </c>
      <c r="D33" s="40">
        <f>Одаренные!D20</f>
        <v>182</v>
      </c>
      <c r="E33" s="40">
        <f>Одаренные!E20</f>
        <v>193</v>
      </c>
      <c r="F33" s="40">
        <f>Одаренные!F20</f>
        <v>204</v>
      </c>
      <c r="G33" s="40">
        <f>Одаренные!G20</f>
        <v>910</v>
      </c>
    </row>
    <row r="34" spans="1:7" ht="13.5">
      <c r="A34" s="19"/>
      <c r="B34" s="40"/>
      <c r="C34" s="40"/>
      <c r="D34" s="40"/>
      <c r="E34" s="40"/>
      <c r="F34" s="40"/>
      <c r="G34" s="40"/>
    </row>
    <row r="35" spans="1:7" ht="13.5">
      <c r="A35" s="19" t="s">
        <v>91</v>
      </c>
      <c r="B35" s="40">
        <f>Прочие!B15</f>
        <v>960</v>
      </c>
      <c r="C35" s="40">
        <f>Прочие!C15</f>
        <v>951</v>
      </c>
      <c r="D35" s="40">
        <f>Прочие!D15</f>
        <v>926</v>
      </c>
      <c r="E35" s="40">
        <f>Прочие!E15</f>
        <v>974</v>
      </c>
      <c r="F35" s="40">
        <f>Прочие!F15</f>
        <v>945</v>
      </c>
      <c r="G35" s="40">
        <f>Прочие!G15</f>
        <v>4756</v>
      </c>
    </row>
    <row r="36" spans="1:7" ht="13.5">
      <c r="A36" s="101" t="s">
        <v>107</v>
      </c>
      <c r="B36" s="40"/>
      <c r="C36" s="40"/>
      <c r="D36" s="40"/>
      <c r="E36" s="40"/>
      <c r="F36" s="40"/>
      <c r="G36" s="40"/>
    </row>
    <row r="37" spans="1:7" ht="13.5">
      <c r="A37" s="101" t="s">
        <v>118</v>
      </c>
      <c r="B37" s="40">
        <f>Прочие!B17</f>
        <v>960</v>
      </c>
      <c r="C37" s="40">
        <f>Прочие!C17</f>
        <v>951</v>
      </c>
      <c r="D37" s="40">
        <f>Прочие!D17</f>
        <v>926</v>
      </c>
      <c r="E37" s="40">
        <f>Прочие!E17</f>
        <v>974</v>
      </c>
      <c r="F37" s="40">
        <f>Прочие!F17</f>
        <v>945</v>
      </c>
      <c r="G37" s="40">
        <f>Прочие!G17</f>
        <v>4756</v>
      </c>
    </row>
    <row r="38" spans="1:7" ht="18.75">
      <c r="A38" s="65" t="s">
        <v>94</v>
      </c>
      <c r="B38" s="98">
        <f aca="true" t="shared" si="0" ref="B38:G38">B35+B31+B27+B24+B20+B16+B12+B9+B5</f>
        <v>27370</v>
      </c>
      <c r="C38" s="98">
        <f t="shared" si="0"/>
        <v>18241</v>
      </c>
      <c r="D38" s="98">
        <f t="shared" si="0"/>
        <v>23676</v>
      </c>
      <c r="E38" s="98">
        <f t="shared" si="0"/>
        <v>16489</v>
      </c>
      <c r="F38" s="98">
        <f t="shared" si="0"/>
        <v>19860</v>
      </c>
      <c r="G38" s="98">
        <f t="shared" si="0"/>
        <v>105636</v>
      </c>
    </row>
    <row r="39" spans="1:7" ht="12.75">
      <c r="A39" s="99"/>
      <c r="B39" s="69"/>
      <c r="C39" s="69"/>
      <c r="D39" s="69"/>
      <c r="E39" s="69"/>
      <c r="F39" s="69"/>
      <c r="G39" s="69"/>
    </row>
    <row r="40" spans="1:7" ht="15.75">
      <c r="A40" s="102" t="s">
        <v>107</v>
      </c>
      <c r="B40" s="100"/>
      <c r="C40" s="100"/>
      <c r="D40" s="100"/>
      <c r="E40" s="100"/>
      <c r="F40" s="100"/>
      <c r="G40" s="100"/>
    </row>
    <row r="41" spans="1:7" ht="15.75">
      <c r="A41" s="102" t="s">
        <v>118</v>
      </c>
      <c r="B41" s="100">
        <f aca="true" t="shared" si="1" ref="B41:G41">B37+B33+B29+B25+B22+B18+B14+B10+B7</f>
        <v>2300</v>
      </c>
      <c r="C41" s="100">
        <f t="shared" si="1"/>
        <v>2337</v>
      </c>
      <c r="D41" s="100">
        <f t="shared" si="1"/>
        <v>2357</v>
      </c>
      <c r="E41" s="100">
        <f t="shared" si="1"/>
        <v>2446</v>
      </c>
      <c r="F41" s="100">
        <f t="shared" si="1"/>
        <v>2454</v>
      </c>
      <c r="G41" s="100">
        <f t="shared" si="1"/>
        <v>11894</v>
      </c>
    </row>
    <row r="42" spans="1:7" ht="15.75">
      <c r="A42" s="102" t="s">
        <v>121</v>
      </c>
      <c r="B42" s="100">
        <f aca="true" t="shared" si="2" ref="B42:G42">B38-B41</f>
        <v>25070</v>
      </c>
      <c r="C42" s="100">
        <f t="shared" si="2"/>
        <v>15904</v>
      </c>
      <c r="D42" s="100">
        <f t="shared" si="2"/>
        <v>21319</v>
      </c>
      <c r="E42" s="100">
        <f t="shared" si="2"/>
        <v>14043</v>
      </c>
      <c r="F42" s="100">
        <f t="shared" si="2"/>
        <v>17406</v>
      </c>
      <c r="G42" s="100">
        <f t="shared" si="2"/>
        <v>93742</v>
      </c>
    </row>
  </sheetData>
  <mergeCells count="1">
    <mergeCell ref="A1:G1"/>
  </mergeCells>
  <printOptions/>
  <pageMargins left="0.75" right="0.75" top="0.43" bottom="0.4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J6" sqref="J6"/>
    </sheetView>
  </sheetViews>
  <sheetFormatPr defaultColWidth="9.00390625" defaultRowHeight="12.75"/>
  <cols>
    <col min="1" max="1" width="55.00390625" style="2" customWidth="1"/>
    <col min="2" max="2" width="10.875" style="2" customWidth="1"/>
    <col min="3" max="3" width="11.00390625" style="2" customWidth="1"/>
    <col min="4" max="4" width="11.75390625" style="2" customWidth="1"/>
    <col min="5" max="5" width="11.375" style="2" customWidth="1"/>
    <col min="6" max="6" width="11.875" style="2" customWidth="1"/>
    <col min="7" max="7" width="13.00390625" style="2" customWidth="1"/>
    <col min="8" max="16384" width="9.125" style="2" customWidth="1"/>
  </cols>
  <sheetData>
    <row r="2" spans="1:7" s="9" customFormat="1" ht="18.75">
      <c r="A2" s="82" t="s">
        <v>61</v>
      </c>
      <c r="B2" s="82"/>
      <c r="C2" s="82"/>
      <c r="D2" s="82"/>
      <c r="E2" s="82"/>
      <c r="F2" s="82"/>
      <c r="G2" s="82"/>
    </row>
    <row r="4" spans="1:7" s="9" customFormat="1" ht="12.75">
      <c r="A4" s="83" t="s">
        <v>11</v>
      </c>
      <c r="B4" s="20">
        <v>2008</v>
      </c>
      <c r="C4" s="20">
        <v>2009</v>
      </c>
      <c r="D4" s="20">
        <v>2010</v>
      </c>
      <c r="E4" s="20">
        <v>2011</v>
      </c>
      <c r="F4" s="20">
        <v>2012</v>
      </c>
      <c r="G4" s="20" t="s">
        <v>5</v>
      </c>
    </row>
    <row r="5" spans="1:7" ht="63.75">
      <c r="A5" s="14" t="s">
        <v>60</v>
      </c>
      <c r="B5" s="44">
        <v>30</v>
      </c>
      <c r="C5" s="44">
        <v>30</v>
      </c>
      <c r="D5" s="44">
        <v>30</v>
      </c>
      <c r="E5" s="44">
        <v>30</v>
      </c>
      <c r="F5" s="44">
        <v>30</v>
      </c>
      <c r="G5" s="50">
        <f aca="true" t="shared" si="0" ref="G5:G10">SUM(B5:F5)</f>
        <v>150</v>
      </c>
    </row>
    <row r="6" spans="1:7" ht="83.25" customHeight="1">
      <c r="A6" s="14" t="s">
        <v>6</v>
      </c>
      <c r="B6" s="44">
        <v>150</v>
      </c>
      <c r="C6" s="44">
        <v>150</v>
      </c>
      <c r="D6" s="44">
        <v>150</v>
      </c>
      <c r="E6" s="44">
        <v>150</v>
      </c>
      <c r="F6" s="44">
        <v>150</v>
      </c>
      <c r="G6" s="50">
        <f t="shared" si="0"/>
        <v>750</v>
      </c>
    </row>
    <row r="7" spans="1:7" ht="29.25" customHeight="1">
      <c r="A7" s="14" t="s">
        <v>7</v>
      </c>
      <c r="B7" s="44">
        <v>10</v>
      </c>
      <c r="C7" s="44">
        <v>10</v>
      </c>
      <c r="D7" s="44">
        <v>10</v>
      </c>
      <c r="E7" s="44">
        <v>10</v>
      </c>
      <c r="F7" s="44">
        <v>10</v>
      </c>
      <c r="G7" s="50">
        <f t="shared" si="0"/>
        <v>50</v>
      </c>
    </row>
    <row r="8" spans="1:7" ht="25.5">
      <c r="A8" s="14" t="s">
        <v>8</v>
      </c>
      <c r="B8" s="44">
        <v>2000</v>
      </c>
      <c r="C8" s="44"/>
      <c r="D8" s="44">
        <v>2000</v>
      </c>
      <c r="E8" s="44"/>
      <c r="F8" s="44">
        <v>2000</v>
      </c>
      <c r="G8" s="50">
        <f t="shared" si="0"/>
        <v>6000</v>
      </c>
    </row>
    <row r="9" spans="1:7" ht="25.5">
      <c r="A9" s="14" t="s">
        <v>9</v>
      </c>
      <c r="B9" s="44">
        <v>1000</v>
      </c>
      <c r="C9" s="44">
        <v>1000</v>
      </c>
      <c r="D9" s="44">
        <v>1000</v>
      </c>
      <c r="E9" s="44">
        <v>1000</v>
      </c>
      <c r="F9" s="44">
        <v>1000</v>
      </c>
      <c r="G9" s="50">
        <f t="shared" si="0"/>
        <v>5000</v>
      </c>
    </row>
    <row r="10" spans="1:7" ht="59.25" customHeight="1">
      <c r="A10" s="14" t="s">
        <v>10</v>
      </c>
      <c r="B10" s="44">
        <v>1000</v>
      </c>
      <c r="C10" s="44">
        <v>1000</v>
      </c>
      <c r="D10" s="44">
        <v>1000</v>
      </c>
      <c r="E10" s="44">
        <v>1000</v>
      </c>
      <c r="F10" s="44">
        <v>1000</v>
      </c>
      <c r="G10" s="50">
        <f t="shared" si="0"/>
        <v>5000</v>
      </c>
    </row>
    <row r="11" spans="1:7" ht="12.75">
      <c r="A11" s="7" t="s">
        <v>57</v>
      </c>
      <c r="B11" s="32">
        <f aca="true" t="shared" si="1" ref="B11:G11">SUM(B5:B10)</f>
        <v>4190</v>
      </c>
      <c r="C11" s="32">
        <f t="shared" si="1"/>
        <v>2190</v>
      </c>
      <c r="D11" s="32">
        <f t="shared" si="1"/>
        <v>4190</v>
      </c>
      <c r="E11" s="32">
        <f t="shared" si="1"/>
        <v>2190</v>
      </c>
      <c r="F11" s="32">
        <f t="shared" si="1"/>
        <v>4190</v>
      </c>
      <c r="G11" s="32">
        <f t="shared" si="1"/>
        <v>16950</v>
      </c>
    </row>
    <row r="12" spans="1:7" ht="12.75">
      <c r="A12" s="59" t="s">
        <v>107</v>
      </c>
      <c r="B12" s="66"/>
      <c r="C12" s="66"/>
      <c r="D12" s="66"/>
      <c r="E12" s="66"/>
      <c r="F12" s="66"/>
      <c r="G12" s="66"/>
    </row>
    <row r="13" spans="1:7" ht="12.75">
      <c r="A13" s="54" t="s">
        <v>121</v>
      </c>
      <c r="B13" s="62">
        <f aca="true" t="shared" si="2" ref="B13:G13">B11-0</f>
        <v>4190</v>
      </c>
      <c r="C13" s="62">
        <f t="shared" si="2"/>
        <v>2190</v>
      </c>
      <c r="D13" s="62">
        <f t="shared" si="2"/>
        <v>4190</v>
      </c>
      <c r="E13" s="62">
        <f t="shared" si="2"/>
        <v>2190</v>
      </c>
      <c r="F13" s="62">
        <f t="shared" si="2"/>
        <v>4190</v>
      </c>
      <c r="G13" s="62">
        <f t="shared" si="2"/>
        <v>16950</v>
      </c>
    </row>
  </sheetData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workbookViewId="0" topLeftCell="A1">
      <selection activeCell="I21" sqref="I21"/>
    </sheetView>
  </sheetViews>
  <sheetFormatPr defaultColWidth="9.00390625" defaultRowHeight="12.75"/>
  <cols>
    <col min="1" max="1" width="50.875" style="12" customWidth="1"/>
    <col min="2" max="2" width="12.00390625" style="9" customWidth="1"/>
    <col min="3" max="3" width="11.875" style="9" customWidth="1"/>
    <col min="4" max="4" width="11.75390625" style="9" customWidth="1"/>
    <col min="5" max="5" width="11.00390625" style="9" customWidth="1"/>
    <col min="6" max="6" width="12.25390625" style="9" customWidth="1"/>
    <col min="7" max="7" width="11.375" style="9" customWidth="1"/>
    <col min="8" max="16384" width="9.125" style="9" customWidth="1"/>
  </cols>
  <sheetData>
    <row r="2" spans="1:7" ht="18.75">
      <c r="A2" s="82" t="s">
        <v>62</v>
      </c>
      <c r="B2" s="82"/>
      <c r="C2" s="82"/>
      <c r="D2" s="82"/>
      <c r="E2" s="82"/>
      <c r="F2" s="82"/>
      <c r="G2" s="82"/>
    </row>
    <row r="4" spans="1:7" ht="12.75">
      <c r="A4" s="25" t="s">
        <v>11</v>
      </c>
      <c r="B4" s="20">
        <v>2008</v>
      </c>
      <c r="C4" s="20">
        <v>2009</v>
      </c>
      <c r="D4" s="20">
        <v>2010</v>
      </c>
      <c r="E4" s="20">
        <v>2011</v>
      </c>
      <c r="F4" s="20">
        <v>2012</v>
      </c>
      <c r="G4" s="20" t="s">
        <v>5</v>
      </c>
    </row>
    <row r="5" spans="1:7" ht="25.5" customHeight="1">
      <c r="A5" s="23" t="s">
        <v>99</v>
      </c>
      <c r="B5" s="48">
        <v>700</v>
      </c>
      <c r="C5" s="48">
        <v>700</v>
      </c>
      <c r="D5" s="48">
        <v>700</v>
      </c>
      <c r="E5" s="48">
        <v>700</v>
      </c>
      <c r="F5" s="48">
        <v>700</v>
      </c>
      <c r="G5" s="48">
        <f>SUM(B5:F5)</f>
        <v>3500</v>
      </c>
    </row>
    <row r="6" spans="1:7" ht="15.75" customHeight="1">
      <c r="A6" s="54" t="s">
        <v>107</v>
      </c>
      <c r="B6" s="75"/>
      <c r="C6" s="76"/>
      <c r="D6" s="76"/>
      <c r="E6" s="76"/>
      <c r="F6" s="76"/>
      <c r="G6" s="77"/>
    </row>
    <row r="7" spans="1:7" ht="12.75">
      <c r="A7" s="54" t="s">
        <v>118</v>
      </c>
      <c r="B7" s="44">
        <v>300</v>
      </c>
      <c r="C7" s="44">
        <v>323</v>
      </c>
      <c r="D7" s="44">
        <v>345</v>
      </c>
      <c r="E7" s="44">
        <v>368</v>
      </c>
      <c r="F7" s="44">
        <v>390</v>
      </c>
      <c r="G7" s="48">
        <f>SUM(B7:F7)</f>
        <v>1726</v>
      </c>
    </row>
    <row r="8" spans="1:7" ht="33" customHeight="1">
      <c r="A8" s="14" t="s">
        <v>109</v>
      </c>
      <c r="B8" s="49"/>
      <c r="C8" s="49"/>
      <c r="D8" s="49"/>
      <c r="E8" s="49"/>
      <c r="F8" s="49"/>
      <c r="G8" s="48"/>
    </row>
    <row r="9" spans="1:7" ht="33" customHeight="1">
      <c r="A9" s="14" t="s">
        <v>110</v>
      </c>
      <c r="B9" s="49"/>
      <c r="C9" s="49"/>
      <c r="D9" s="49"/>
      <c r="E9" s="49"/>
      <c r="F9" s="49"/>
      <c r="G9" s="48"/>
    </row>
    <row r="10" spans="1:7" ht="45" customHeight="1">
      <c r="A10" s="14" t="s">
        <v>111</v>
      </c>
      <c r="B10" s="49"/>
      <c r="C10" s="49"/>
      <c r="D10" s="49"/>
      <c r="E10" s="49"/>
      <c r="F10" s="49"/>
      <c r="G10" s="48"/>
    </row>
    <row r="11" spans="1:7" ht="45" customHeight="1">
      <c r="A11" s="14" t="s">
        <v>112</v>
      </c>
      <c r="B11" s="49"/>
      <c r="C11" s="49"/>
      <c r="D11" s="49"/>
      <c r="E11" s="49"/>
      <c r="F11" s="49"/>
      <c r="G11" s="48"/>
    </row>
    <row r="12" spans="1:7" s="12" customFormat="1" ht="25.5">
      <c r="A12" s="14" t="s">
        <v>113</v>
      </c>
      <c r="B12" s="49"/>
      <c r="C12" s="49"/>
      <c r="D12" s="49"/>
      <c r="E12" s="49"/>
      <c r="F12" s="49"/>
      <c r="G12" s="48"/>
    </row>
    <row r="13" spans="1:7" ht="25.5">
      <c r="A13" s="5" t="s">
        <v>12</v>
      </c>
      <c r="B13" s="44">
        <v>150</v>
      </c>
      <c r="C13" s="44">
        <v>150</v>
      </c>
      <c r="D13" s="44"/>
      <c r="E13" s="44"/>
      <c r="F13" s="44"/>
      <c r="G13" s="48">
        <f>SUM(B13:F13)</f>
        <v>300</v>
      </c>
    </row>
    <row r="14" spans="1:7" s="2" customFormat="1" ht="30" customHeight="1">
      <c r="A14" s="5" t="s">
        <v>13</v>
      </c>
      <c r="B14" s="55">
        <v>50</v>
      </c>
      <c r="C14" s="55">
        <v>50</v>
      </c>
      <c r="D14" s="55">
        <v>50</v>
      </c>
      <c r="E14" s="55">
        <v>50</v>
      </c>
      <c r="F14" s="55">
        <v>50</v>
      </c>
      <c r="G14" s="56">
        <f>SUM(B14:F14)</f>
        <v>250</v>
      </c>
    </row>
    <row r="15" spans="1:7" s="22" customFormat="1" ht="40.5" customHeight="1">
      <c r="A15" s="3" t="s">
        <v>14</v>
      </c>
      <c r="B15" s="57"/>
      <c r="C15" s="57"/>
      <c r="D15" s="57"/>
      <c r="E15" s="57"/>
      <c r="F15" s="57"/>
      <c r="G15" s="46"/>
    </row>
    <row r="16" spans="1:7" s="22" customFormat="1" ht="12.75">
      <c r="A16" s="3" t="s">
        <v>15</v>
      </c>
      <c r="B16" s="57"/>
      <c r="C16" s="57"/>
      <c r="D16" s="57"/>
      <c r="E16" s="57"/>
      <c r="F16" s="57"/>
      <c r="G16" s="46"/>
    </row>
    <row r="17" spans="1:7" s="22" customFormat="1" ht="12.75">
      <c r="A17" s="3" t="s">
        <v>16</v>
      </c>
      <c r="B17" s="57"/>
      <c r="C17" s="57"/>
      <c r="D17" s="57"/>
      <c r="E17" s="57"/>
      <c r="F17" s="57"/>
      <c r="G17" s="46"/>
    </row>
    <row r="18" spans="1:7" s="22" customFormat="1" ht="25.5">
      <c r="A18" s="3" t="s">
        <v>63</v>
      </c>
      <c r="B18" s="57"/>
      <c r="C18" s="57"/>
      <c r="D18" s="57"/>
      <c r="E18" s="57"/>
      <c r="F18" s="57"/>
      <c r="G18" s="46"/>
    </row>
    <row r="19" spans="1:7" ht="25.5">
      <c r="A19" s="4" t="s">
        <v>17</v>
      </c>
      <c r="B19" s="55">
        <v>50</v>
      </c>
      <c r="C19" s="55">
        <v>50</v>
      </c>
      <c r="D19" s="55">
        <v>50</v>
      </c>
      <c r="E19" s="55">
        <v>50</v>
      </c>
      <c r="F19" s="55">
        <v>50</v>
      </c>
      <c r="G19" s="56">
        <f>SUM(B19:F19)</f>
        <v>250</v>
      </c>
    </row>
    <row r="20" spans="1:7" s="22" customFormat="1" ht="12.75">
      <c r="A20" s="84" t="s">
        <v>103</v>
      </c>
      <c r="B20" s="57"/>
      <c r="C20" s="57"/>
      <c r="D20" s="57"/>
      <c r="E20" s="57"/>
      <c r="F20" s="57"/>
      <c r="G20" s="46"/>
    </row>
    <row r="21" spans="1:7" s="22" customFormat="1" ht="38.25">
      <c r="A21" s="85" t="s">
        <v>104</v>
      </c>
      <c r="B21" s="57"/>
      <c r="C21" s="57"/>
      <c r="D21" s="57"/>
      <c r="E21" s="57"/>
      <c r="F21" s="57"/>
      <c r="G21" s="46"/>
    </row>
    <row r="22" spans="1:7" s="22" customFormat="1" ht="38.25">
      <c r="A22" s="85" t="s">
        <v>105</v>
      </c>
      <c r="B22" s="57"/>
      <c r="C22" s="57"/>
      <c r="D22" s="57"/>
      <c r="E22" s="57"/>
      <c r="F22" s="57"/>
      <c r="G22" s="46"/>
    </row>
    <row r="23" spans="1:7" s="2" customFormat="1" ht="51">
      <c r="A23" s="5" t="s">
        <v>100</v>
      </c>
      <c r="B23" s="58">
        <v>500</v>
      </c>
      <c r="C23" s="58">
        <v>500</v>
      </c>
      <c r="D23" s="58">
        <v>500</v>
      </c>
      <c r="E23" s="58">
        <v>500</v>
      </c>
      <c r="F23" s="58">
        <v>500</v>
      </c>
      <c r="G23" s="48">
        <f>SUM(B23:F23)</f>
        <v>2500</v>
      </c>
    </row>
    <row r="24" spans="1:7" s="22" customFormat="1" ht="12.75">
      <c r="A24" s="3" t="s">
        <v>18</v>
      </c>
      <c r="B24" s="57"/>
      <c r="C24" s="57"/>
      <c r="D24" s="57"/>
      <c r="E24" s="57"/>
      <c r="F24" s="57"/>
      <c r="G24" s="46"/>
    </row>
    <row r="25" spans="1:7" s="22" customFormat="1" ht="12.75">
      <c r="A25" s="3" t="s">
        <v>19</v>
      </c>
      <c r="B25" s="57"/>
      <c r="C25" s="57"/>
      <c r="D25" s="57"/>
      <c r="E25" s="57"/>
      <c r="F25" s="57"/>
      <c r="G25" s="46"/>
    </row>
    <row r="26" spans="1:7" s="22" customFormat="1" ht="12.75">
      <c r="A26" s="3" t="s">
        <v>20</v>
      </c>
      <c r="B26" s="57"/>
      <c r="C26" s="57"/>
      <c r="D26" s="57"/>
      <c r="E26" s="57"/>
      <c r="F26" s="57"/>
      <c r="G26" s="46"/>
    </row>
    <row r="27" spans="1:7" s="22" customFormat="1" ht="12.75">
      <c r="A27" s="3" t="s">
        <v>21</v>
      </c>
      <c r="B27" s="57"/>
      <c r="C27" s="57"/>
      <c r="D27" s="57"/>
      <c r="E27" s="57"/>
      <c r="F27" s="57"/>
      <c r="G27" s="46"/>
    </row>
    <row r="28" spans="1:7" s="2" customFormat="1" ht="48" customHeight="1">
      <c r="A28" s="5" t="s">
        <v>22</v>
      </c>
      <c r="B28" s="44">
        <v>100</v>
      </c>
      <c r="C28" s="44">
        <v>100</v>
      </c>
      <c r="D28" s="44">
        <v>100</v>
      </c>
      <c r="E28" s="44">
        <v>100</v>
      </c>
      <c r="F28" s="44">
        <v>100</v>
      </c>
      <c r="G28" s="48">
        <f>SUM(B28:F28)</f>
        <v>500</v>
      </c>
    </row>
    <row r="29" spans="1:7" ht="25.5">
      <c r="A29" s="5" t="s">
        <v>122</v>
      </c>
      <c r="B29" s="44">
        <f>SUM(B32:B33)</f>
        <v>30</v>
      </c>
      <c r="C29" s="44">
        <f>SUM(C32:C33)</f>
        <v>30</v>
      </c>
      <c r="D29" s="44">
        <f>SUM(D32:D33)</f>
        <v>30</v>
      </c>
      <c r="E29" s="44">
        <f>SUM(E32:E33)</f>
        <v>30</v>
      </c>
      <c r="F29" s="44">
        <f>SUM(F32:F33)</f>
        <v>30</v>
      </c>
      <c r="G29" s="48">
        <f>SUM(B29:F29)</f>
        <v>150</v>
      </c>
    </row>
    <row r="30" spans="1:7" ht="12.75">
      <c r="A30" s="59" t="s">
        <v>107</v>
      </c>
      <c r="B30" s="44"/>
      <c r="C30" s="44"/>
      <c r="D30" s="44"/>
      <c r="E30" s="44"/>
      <c r="F30" s="44"/>
      <c r="G30" s="48"/>
    </row>
    <row r="31" spans="1:7" ht="12.75">
      <c r="A31" s="59" t="s">
        <v>115</v>
      </c>
      <c r="B31" s="44"/>
      <c r="C31" s="44"/>
      <c r="D31" s="44"/>
      <c r="E31" s="44"/>
      <c r="F31" s="44"/>
      <c r="G31" s="48"/>
    </row>
    <row r="32" spans="1:7" ht="25.5">
      <c r="A32" s="3" t="s">
        <v>64</v>
      </c>
      <c r="B32" s="33">
        <v>15</v>
      </c>
      <c r="C32" s="33">
        <v>15</v>
      </c>
      <c r="D32" s="33">
        <v>15</v>
      </c>
      <c r="E32" s="33">
        <v>15</v>
      </c>
      <c r="F32" s="33">
        <v>15</v>
      </c>
      <c r="G32" s="48">
        <f>SUM(B32:F32)</f>
        <v>75</v>
      </c>
    </row>
    <row r="33" spans="1:7" ht="25.5">
      <c r="A33" s="3" t="s">
        <v>65</v>
      </c>
      <c r="B33" s="33">
        <v>15</v>
      </c>
      <c r="C33" s="33">
        <v>15</v>
      </c>
      <c r="D33" s="33">
        <v>15</v>
      </c>
      <c r="E33" s="33">
        <v>15</v>
      </c>
      <c r="F33" s="33">
        <v>15</v>
      </c>
      <c r="G33" s="48">
        <f>SUM(B33:F33)</f>
        <v>75</v>
      </c>
    </row>
    <row r="34" spans="1:7" ht="12.75">
      <c r="A34" s="24" t="s">
        <v>57</v>
      </c>
      <c r="B34" s="69">
        <f aca="true" t="shared" si="0" ref="B34:G34">B5+B13+B14+B19+B23+B28+B29</f>
        <v>1580</v>
      </c>
      <c r="C34" s="69">
        <f t="shared" si="0"/>
        <v>1580</v>
      </c>
      <c r="D34" s="69">
        <f t="shared" si="0"/>
        <v>1430</v>
      </c>
      <c r="E34" s="69">
        <f t="shared" si="0"/>
        <v>1430</v>
      </c>
      <c r="F34" s="69">
        <f t="shared" si="0"/>
        <v>1430</v>
      </c>
      <c r="G34" s="69">
        <f t="shared" si="0"/>
        <v>7450</v>
      </c>
    </row>
    <row r="35" spans="1:7" ht="12.75">
      <c r="A35" s="59" t="s">
        <v>107</v>
      </c>
      <c r="B35" s="41"/>
      <c r="C35" s="41"/>
      <c r="D35" s="41"/>
      <c r="E35" s="41"/>
      <c r="F35" s="41"/>
      <c r="G35" s="41"/>
    </row>
    <row r="36" spans="1:7" s="22" customFormat="1" ht="12.75">
      <c r="A36" s="59" t="s">
        <v>115</v>
      </c>
      <c r="B36" s="40">
        <f aca="true" t="shared" si="1" ref="B36:G36">B29+B7</f>
        <v>330</v>
      </c>
      <c r="C36" s="40">
        <f t="shared" si="1"/>
        <v>353</v>
      </c>
      <c r="D36" s="40">
        <f t="shared" si="1"/>
        <v>375</v>
      </c>
      <c r="E36" s="40">
        <f t="shared" si="1"/>
        <v>398</v>
      </c>
      <c r="F36" s="40">
        <f t="shared" si="1"/>
        <v>420</v>
      </c>
      <c r="G36" s="40">
        <f t="shared" si="1"/>
        <v>1876</v>
      </c>
    </row>
    <row r="37" spans="1:7" ht="12.75">
      <c r="A37" s="71" t="s">
        <v>121</v>
      </c>
      <c r="B37" s="40">
        <f aca="true" t="shared" si="2" ref="B37:G37">B34-B36</f>
        <v>1250</v>
      </c>
      <c r="C37" s="40">
        <f t="shared" si="2"/>
        <v>1227</v>
      </c>
      <c r="D37" s="40">
        <f t="shared" si="2"/>
        <v>1055</v>
      </c>
      <c r="E37" s="40">
        <f t="shared" si="2"/>
        <v>1032</v>
      </c>
      <c r="F37" s="40">
        <f t="shared" si="2"/>
        <v>1010</v>
      </c>
      <c r="G37" s="40">
        <f t="shared" si="2"/>
        <v>5574</v>
      </c>
    </row>
  </sheetData>
  <mergeCells count="2">
    <mergeCell ref="B6:G6"/>
    <mergeCell ref="A2:G2"/>
  </mergeCells>
  <printOptions/>
  <pageMargins left="0.75" right="0.75" top="0.32" bottom="0.17" header="0.32" footer="0.1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workbookViewId="0" topLeftCell="A1">
      <selection activeCell="J19" sqref="J19"/>
    </sheetView>
  </sheetViews>
  <sheetFormatPr defaultColWidth="9.00390625" defaultRowHeight="12.75"/>
  <cols>
    <col min="1" max="1" width="69.25390625" style="13" customWidth="1"/>
    <col min="2" max="2" width="10.625" style="12" customWidth="1"/>
    <col min="3" max="3" width="11.75390625" style="12" customWidth="1"/>
    <col min="4" max="4" width="10.25390625" style="12" customWidth="1"/>
    <col min="5" max="5" width="10.125" style="12" customWidth="1"/>
    <col min="6" max="6" width="10.00390625" style="12" customWidth="1"/>
    <col min="7" max="16384" width="9.125" style="12" customWidth="1"/>
  </cols>
  <sheetData>
    <row r="2" spans="1:6" ht="18.75">
      <c r="A2" s="82" t="s">
        <v>66</v>
      </c>
      <c r="B2" s="82"/>
      <c r="C2" s="82"/>
      <c r="D2" s="82"/>
      <c r="E2" s="82"/>
      <c r="F2" s="82"/>
    </row>
    <row r="4" spans="1:7" ht="12.75">
      <c r="A4" s="25" t="s">
        <v>11</v>
      </c>
      <c r="B4" s="20">
        <v>2008</v>
      </c>
      <c r="C4" s="20">
        <v>2009</v>
      </c>
      <c r="D4" s="20">
        <v>2010</v>
      </c>
      <c r="E4" s="20">
        <v>2011</v>
      </c>
      <c r="F4" s="20">
        <v>2012</v>
      </c>
      <c r="G4" s="20" t="s">
        <v>5</v>
      </c>
    </row>
    <row r="5" spans="1:7" ht="32.25" customHeight="1">
      <c r="A5" s="5" t="s">
        <v>101</v>
      </c>
      <c r="B5" s="55">
        <v>100</v>
      </c>
      <c r="C5" s="55">
        <v>100</v>
      </c>
      <c r="D5" s="55">
        <v>100</v>
      </c>
      <c r="E5" s="55">
        <v>100</v>
      </c>
      <c r="F5" s="55">
        <v>100</v>
      </c>
      <c r="G5" s="56">
        <f>SUM(B5:F5)</f>
        <v>500</v>
      </c>
    </row>
    <row r="6" spans="1:7" s="26" customFormat="1" ht="15" customHeight="1">
      <c r="A6" s="3" t="s">
        <v>23</v>
      </c>
      <c r="B6" s="49"/>
      <c r="C6" s="49"/>
      <c r="D6" s="49"/>
      <c r="E6" s="49"/>
      <c r="F6" s="49"/>
      <c r="G6" s="46"/>
    </row>
    <row r="7" spans="1:7" s="26" customFormat="1" ht="17.25" customHeight="1">
      <c r="A7" s="3" t="s">
        <v>24</v>
      </c>
      <c r="B7" s="49"/>
      <c r="C7" s="49"/>
      <c r="D7" s="49"/>
      <c r="E7" s="49"/>
      <c r="F7" s="49"/>
      <c r="G7" s="46"/>
    </row>
    <row r="8" spans="1:7" s="26" customFormat="1" ht="12.75">
      <c r="A8" s="3" t="s">
        <v>124</v>
      </c>
      <c r="B8" s="49"/>
      <c r="C8" s="49"/>
      <c r="D8" s="49"/>
      <c r="E8" s="49"/>
      <c r="F8" s="49"/>
      <c r="G8" s="46"/>
    </row>
    <row r="9" spans="1:7" ht="53.25" customHeight="1">
      <c r="A9" s="23" t="s">
        <v>125</v>
      </c>
      <c r="B9" s="44">
        <v>350</v>
      </c>
      <c r="C9" s="44">
        <v>350</v>
      </c>
      <c r="D9" s="44">
        <v>350</v>
      </c>
      <c r="E9" s="44">
        <v>350</v>
      </c>
      <c r="F9" s="44">
        <v>350</v>
      </c>
      <c r="G9" s="48">
        <f>SUM(B9:F9)</f>
        <v>1750</v>
      </c>
    </row>
    <row r="10" spans="1:7" ht="16.5" customHeight="1">
      <c r="A10" s="54" t="s">
        <v>107</v>
      </c>
      <c r="B10" s="44"/>
      <c r="C10" s="44"/>
      <c r="D10" s="44"/>
      <c r="E10" s="44"/>
      <c r="F10" s="44"/>
      <c r="G10" s="48"/>
    </row>
    <row r="11" spans="1:7" ht="21" customHeight="1">
      <c r="A11" s="54" t="s">
        <v>115</v>
      </c>
      <c r="B11" s="44">
        <v>60</v>
      </c>
      <c r="C11" s="44">
        <v>64</v>
      </c>
      <c r="D11" s="44">
        <v>68</v>
      </c>
      <c r="E11" s="44">
        <v>70</v>
      </c>
      <c r="F11" s="44">
        <v>72</v>
      </c>
      <c r="G11" s="48">
        <f>SUM(B11:F11)</f>
        <v>334</v>
      </c>
    </row>
    <row r="12" spans="1:7" ht="31.5" customHeight="1">
      <c r="A12" s="5" t="s">
        <v>25</v>
      </c>
      <c r="B12" s="44">
        <v>500</v>
      </c>
      <c r="C12" s="44">
        <v>500</v>
      </c>
      <c r="D12" s="44">
        <v>500</v>
      </c>
      <c r="E12" s="44">
        <v>500</v>
      </c>
      <c r="F12" s="44">
        <v>500</v>
      </c>
      <c r="G12" s="48">
        <f aca="true" t="shared" si="0" ref="G12:G20">SUM(B12:F12)</f>
        <v>2500</v>
      </c>
    </row>
    <row r="13" spans="1:7" s="26" customFormat="1" ht="41.25" customHeight="1">
      <c r="A13" s="3" t="s">
        <v>26</v>
      </c>
      <c r="B13" s="49"/>
      <c r="C13" s="49"/>
      <c r="D13" s="49"/>
      <c r="E13" s="49"/>
      <c r="F13" s="49"/>
      <c r="G13" s="46"/>
    </row>
    <row r="14" spans="1:7" ht="25.5">
      <c r="A14" s="5" t="s">
        <v>27</v>
      </c>
      <c r="B14" s="44">
        <v>100</v>
      </c>
      <c r="C14" s="44">
        <v>100</v>
      </c>
      <c r="D14" s="44">
        <v>100</v>
      </c>
      <c r="E14" s="44">
        <v>100</v>
      </c>
      <c r="F14" s="44">
        <v>100</v>
      </c>
      <c r="G14" s="48">
        <f t="shared" si="0"/>
        <v>500</v>
      </c>
    </row>
    <row r="15" spans="1:7" ht="70.5" customHeight="1">
      <c r="A15" s="5" t="s">
        <v>28</v>
      </c>
      <c r="B15" s="44">
        <v>100</v>
      </c>
      <c r="C15" s="44">
        <v>100</v>
      </c>
      <c r="D15" s="44">
        <v>100</v>
      </c>
      <c r="E15" s="44">
        <v>100</v>
      </c>
      <c r="F15" s="44">
        <v>100</v>
      </c>
      <c r="G15" s="48">
        <f t="shared" si="0"/>
        <v>500</v>
      </c>
    </row>
    <row r="16" spans="1:7" ht="46.5" customHeight="1">
      <c r="A16" s="5" t="s">
        <v>29</v>
      </c>
      <c r="B16" s="44">
        <v>100</v>
      </c>
      <c r="C16" s="44">
        <v>100</v>
      </c>
      <c r="D16" s="44">
        <v>100</v>
      </c>
      <c r="E16" s="44">
        <v>100</v>
      </c>
      <c r="F16" s="44">
        <v>100</v>
      </c>
      <c r="G16" s="48">
        <f t="shared" si="0"/>
        <v>500</v>
      </c>
    </row>
    <row r="17" spans="1:7" ht="13.5" customHeight="1">
      <c r="A17" s="27" t="s">
        <v>67</v>
      </c>
      <c r="B17" s="44">
        <v>50</v>
      </c>
      <c r="C17" s="44">
        <v>50</v>
      </c>
      <c r="D17" s="44">
        <v>50</v>
      </c>
      <c r="E17" s="44">
        <v>50</v>
      </c>
      <c r="F17" s="44">
        <v>50</v>
      </c>
      <c r="G17" s="48">
        <f t="shared" si="0"/>
        <v>250</v>
      </c>
    </row>
    <row r="18" spans="1:7" ht="13.5" customHeight="1">
      <c r="A18" s="60" t="s">
        <v>107</v>
      </c>
      <c r="B18" s="47"/>
      <c r="C18" s="47"/>
      <c r="D18" s="47"/>
      <c r="E18" s="47"/>
      <c r="F18" s="47"/>
      <c r="G18" s="48"/>
    </row>
    <row r="19" spans="1:7" ht="12.75">
      <c r="A19" s="60" t="s">
        <v>115</v>
      </c>
      <c r="B19" s="33">
        <v>50</v>
      </c>
      <c r="C19" s="33">
        <v>54</v>
      </c>
      <c r="D19" s="33">
        <v>58</v>
      </c>
      <c r="E19" s="33">
        <v>60</v>
      </c>
      <c r="F19" s="33">
        <v>60</v>
      </c>
      <c r="G19" s="48">
        <f t="shared" si="0"/>
        <v>282</v>
      </c>
    </row>
    <row r="20" spans="1:7" ht="12.75">
      <c r="A20" s="5" t="s">
        <v>30</v>
      </c>
      <c r="B20" s="44">
        <v>200</v>
      </c>
      <c r="C20" s="44">
        <v>200</v>
      </c>
      <c r="D20" s="44">
        <v>200</v>
      </c>
      <c r="E20" s="44">
        <v>200</v>
      </c>
      <c r="F20" s="44">
        <v>200</v>
      </c>
      <c r="G20" s="48">
        <f t="shared" si="0"/>
        <v>1000</v>
      </c>
    </row>
    <row r="21" spans="1:7" ht="12.75">
      <c r="A21" s="28" t="s">
        <v>57</v>
      </c>
      <c r="B21" s="35">
        <f aca="true" t="shared" si="1" ref="B21:G21">B20+B17+B16+B15+B14+B12+B9+B5</f>
        <v>1500</v>
      </c>
      <c r="C21" s="35">
        <f t="shared" si="1"/>
        <v>1500</v>
      </c>
      <c r="D21" s="35">
        <f t="shared" si="1"/>
        <v>1500</v>
      </c>
      <c r="E21" s="35">
        <f t="shared" si="1"/>
        <v>1500</v>
      </c>
      <c r="F21" s="35">
        <f t="shared" si="1"/>
        <v>1500</v>
      </c>
      <c r="G21" s="35">
        <f t="shared" si="1"/>
        <v>7500</v>
      </c>
    </row>
    <row r="22" spans="1:7" ht="12.75">
      <c r="A22" s="60" t="s">
        <v>107</v>
      </c>
      <c r="B22" s="39"/>
      <c r="C22" s="39"/>
      <c r="D22" s="39"/>
      <c r="E22" s="39"/>
      <c r="F22" s="39"/>
      <c r="G22" s="39"/>
    </row>
    <row r="23" spans="1:7" ht="12.75">
      <c r="A23" s="60" t="s">
        <v>115</v>
      </c>
      <c r="B23" s="40">
        <f aca="true" t="shared" si="2" ref="B23:G23">B19+B11</f>
        <v>110</v>
      </c>
      <c r="C23" s="40">
        <f t="shared" si="2"/>
        <v>118</v>
      </c>
      <c r="D23" s="40">
        <f t="shared" si="2"/>
        <v>126</v>
      </c>
      <c r="E23" s="40">
        <f t="shared" si="2"/>
        <v>130</v>
      </c>
      <c r="F23" s="40">
        <f t="shared" si="2"/>
        <v>132</v>
      </c>
      <c r="G23" s="40">
        <f t="shared" si="2"/>
        <v>616</v>
      </c>
    </row>
    <row r="24" spans="1:7" ht="12.75">
      <c r="A24" s="71" t="s">
        <v>121</v>
      </c>
      <c r="B24" s="40">
        <f aca="true" t="shared" si="3" ref="B24:G24">B21-B23</f>
        <v>1390</v>
      </c>
      <c r="C24" s="40">
        <f t="shared" si="3"/>
        <v>1382</v>
      </c>
      <c r="D24" s="40">
        <f t="shared" si="3"/>
        <v>1374</v>
      </c>
      <c r="E24" s="40">
        <f t="shared" si="3"/>
        <v>1370</v>
      </c>
      <c r="F24" s="40">
        <f t="shared" si="3"/>
        <v>1368</v>
      </c>
      <c r="G24" s="40">
        <f t="shared" si="3"/>
        <v>6884</v>
      </c>
    </row>
  </sheetData>
  <mergeCells count="1">
    <mergeCell ref="A2:F2"/>
  </mergeCells>
  <printOptions/>
  <pageMargins left="0.75" right="0.75" top="0.32" bottom="0.2" header="0.24" footer="0.17"/>
  <pageSetup fitToHeight="2" fitToWidth="2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F16" sqref="F16"/>
    </sheetView>
  </sheetViews>
  <sheetFormatPr defaultColWidth="9.00390625" defaultRowHeight="12.75"/>
  <cols>
    <col min="1" max="1" width="55.25390625" style="0" customWidth="1"/>
    <col min="2" max="3" width="11.625" style="0" customWidth="1"/>
    <col min="4" max="4" width="12.625" style="0" customWidth="1"/>
    <col min="5" max="6" width="12.75390625" style="0" customWidth="1"/>
  </cols>
  <sheetData>
    <row r="2" spans="1:7" ht="18.75">
      <c r="A2" s="82" t="s">
        <v>68</v>
      </c>
      <c r="B2" s="82"/>
      <c r="C2" s="82"/>
      <c r="D2" s="82"/>
      <c r="E2" s="82"/>
      <c r="F2" s="82"/>
      <c r="G2" s="8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5" t="s">
        <v>11</v>
      </c>
      <c r="B4" s="25">
        <v>2008</v>
      </c>
      <c r="C4" s="25">
        <v>2009</v>
      </c>
      <c r="D4" s="25">
        <v>2010</v>
      </c>
      <c r="E4" s="25">
        <v>2011</v>
      </c>
      <c r="F4" s="25">
        <v>2012</v>
      </c>
      <c r="G4" s="25" t="s">
        <v>5</v>
      </c>
    </row>
    <row r="5" spans="1:7" ht="38.25">
      <c r="A5" s="5" t="s">
        <v>31</v>
      </c>
      <c r="B5" s="43">
        <v>200</v>
      </c>
      <c r="C5" s="43">
        <v>300</v>
      </c>
      <c r="D5" s="43"/>
      <c r="E5" s="43"/>
      <c r="F5" s="43"/>
      <c r="G5" s="43">
        <f>SUM(B5:F5)</f>
        <v>500</v>
      </c>
    </row>
    <row r="6" spans="1:7" ht="25.5">
      <c r="A6" s="5" t="s">
        <v>123</v>
      </c>
      <c r="B6" s="43">
        <v>1500</v>
      </c>
      <c r="C6" s="43">
        <v>500</v>
      </c>
      <c r="D6" s="43">
        <v>500</v>
      </c>
      <c r="E6" s="43"/>
      <c r="F6" s="43"/>
      <c r="G6" s="43">
        <f>SUM(B6:F6)</f>
        <v>2500</v>
      </c>
    </row>
    <row r="7" spans="1:7" ht="15">
      <c r="A7" s="5" t="s">
        <v>32</v>
      </c>
      <c r="B7" s="43">
        <v>2730</v>
      </c>
      <c r="C7" s="43">
        <v>455</v>
      </c>
      <c r="D7" s="43">
        <v>1500</v>
      </c>
      <c r="E7" s="43">
        <v>1500</v>
      </c>
      <c r="F7" s="43"/>
      <c r="G7" s="43">
        <f>SUM(B7:F7)</f>
        <v>6185</v>
      </c>
    </row>
    <row r="8" spans="1:7" ht="15">
      <c r="A8" s="3" t="s">
        <v>33</v>
      </c>
      <c r="B8" s="43"/>
      <c r="C8" s="43"/>
      <c r="D8" s="43"/>
      <c r="E8" s="43"/>
      <c r="F8" s="43"/>
      <c r="G8" s="43"/>
    </row>
    <row r="9" spans="1:7" ht="15">
      <c r="A9" s="14" t="s">
        <v>34</v>
      </c>
      <c r="B9" s="43"/>
      <c r="C9" s="43"/>
      <c r="D9" s="43"/>
      <c r="E9" s="43"/>
      <c r="F9" s="43"/>
      <c r="G9" s="43"/>
    </row>
    <row r="10" spans="1:7" ht="15">
      <c r="A10" s="14" t="s">
        <v>35</v>
      </c>
      <c r="B10" s="43"/>
      <c r="C10" s="43"/>
      <c r="D10" s="43"/>
      <c r="E10" s="43"/>
      <c r="F10" s="43"/>
      <c r="G10" s="43"/>
    </row>
    <row r="11" spans="1:7" ht="15">
      <c r="A11" s="14" t="s">
        <v>36</v>
      </c>
      <c r="B11" s="43"/>
      <c r="C11" s="43"/>
      <c r="D11" s="43"/>
      <c r="E11" s="43"/>
      <c r="F11" s="43"/>
      <c r="G11" s="43"/>
    </row>
    <row r="12" spans="1:7" ht="15">
      <c r="A12" s="4" t="s">
        <v>69</v>
      </c>
      <c r="B12" s="43">
        <v>2450</v>
      </c>
      <c r="C12" s="43">
        <v>2450</v>
      </c>
      <c r="D12" s="43">
        <v>2450</v>
      </c>
      <c r="E12" s="43">
        <v>405</v>
      </c>
      <c r="F12" s="43">
        <v>405</v>
      </c>
      <c r="G12" s="43">
        <f>SUM(B12:F12)</f>
        <v>8160</v>
      </c>
    </row>
    <row r="13" spans="1:10" ht="15">
      <c r="A13" s="60" t="s">
        <v>119</v>
      </c>
      <c r="B13" s="43"/>
      <c r="C13" s="43"/>
      <c r="D13" s="43"/>
      <c r="E13" s="43"/>
      <c r="F13" s="43"/>
      <c r="G13" s="43"/>
      <c r="J13" s="45"/>
    </row>
    <row r="14" spans="1:7" s="22" customFormat="1" ht="15">
      <c r="A14" s="60" t="s">
        <v>115</v>
      </c>
      <c r="B14" s="51"/>
      <c r="C14" s="51"/>
      <c r="D14" s="51"/>
      <c r="E14" s="51"/>
      <c r="F14" s="51"/>
      <c r="G14" s="43"/>
    </row>
    <row r="15" spans="1:7" s="22" customFormat="1" ht="12.75">
      <c r="A15" s="14" t="s">
        <v>69</v>
      </c>
      <c r="B15" s="33">
        <v>315</v>
      </c>
      <c r="C15" s="33">
        <v>405</v>
      </c>
      <c r="D15" s="33">
        <v>405</v>
      </c>
      <c r="E15" s="33">
        <v>405</v>
      </c>
      <c r="F15" s="33">
        <v>405</v>
      </c>
      <c r="G15" s="33">
        <f>SUM(B15:F15)</f>
        <v>1935</v>
      </c>
    </row>
    <row r="16" spans="1:9" s="22" customFormat="1" ht="51">
      <c r="A16" s="14" t="s">
        <v>106</v>
      </c>
      <c r="B16" s="44">
        <v>90</v>
      </c>
      <c r="C16" s="37"/>
      <c r="D16" s="51"/>
      <c r="E16" s="51"/>
      <c r="F16" s="51"/>
      <c r="G16" s="43">
        <f>SUM(B16:F16)</f>
        <v>90</v>
      </c>
      <c r="I16" s="88"/>
    </row>
    <row r="17" spans="1:11" ht="38.25">
      <c r="A17" s="4" t="s">
        <v>98</v>
      </c>
      <c r="B17" s="43">
        <v>200</v>
      </c>
      <c r="C17" s="43">
        <v>200</v>
      </c>
      <c r="D17" s="43">
        <v>200</v>
      </c>
      <c r="E17" s="43">
        <v>200</v>
      </c>
      <c r="F17" s="43">
        <v>200</v>
      </c>
      <c r="G17" s="43">
        <f>SUM(B17:F17)</f>
        <v>1000</v>
      </c>
      <c r="K17" s="15"/>
    </row>
    <row r="18" spans="1:7" ht="12.75">
      <c r="A18" s="24" t="s">
        <v>57</v>
      </c>
      <c r="B18" s="69">
        <f aca="true" t="shared" si="0" ref="B18:G18">B5+B6+B7+B17+B12</f>
        <v>7080</v>
      </c>
      <c r="C18" s="69">
        <f t="shared" si="0"/>
        <v>3905</v>
      </c>
      <c r="D18" s="69">
        <f t="shared" si="0"/>
        <v>4650</v>
      </c>
      <c r="E18" s="69">
        <f t="shared" si="0"/>
        <v>2105</v>
      </c>
      <c r="F18" s="69">
        <f t="shared" si="0"/>
        <v>605</v>
      </c>
      <c r="G18" s="69">
        <f t="shared" si="0"/>
        <v>18345</v>
      </c>
    </row>
    <row r="19" spans="1:7" ht="12.75">
      <c r="A19" s="60" t="s">
        <v>107</v>
      </c>
      <c r="B19" s="69"/>
      <c r="C19" s="69"/>
      <c r="D19" s="69"/>
      <c r="E19" s="69"/>
      <c r="F19" s="69"/>
      <c r="G19" s="87"/>
    </row>
    <row r="20" spans="1:7" ht="12.75">
      <c r="A20" s="60" t="s">
        <v>115</v>
      </c>
      <c r="B20" s="40">
        <f aca="true" t="shared" si="1" ref="B20:G20">B16+B15</f>
        <v>405</v>
      </c>
      <c r="C20" s="40">
        <f t="shared" si="1"/>
        <v>405</v>
      </c>
      <c r="D20" s="40">
        <f t="shared" si="1"/>
        <v>405</v>
      </c>
      <c r="E20" s="40">
        <f t="shared" si="1"/>
        <v>405</v>
      </c>
      <c r="F20" s="40">
        <f t="shared" si="1"/>
        <v>405</v>
      </c>
      <c r="G20" s="86">
        <f t="shared" si="1"/>
        <v>2025</v>
      </c>
    </row>
    <row r="21" spans="1:7" ht="12.75">
      <c r="A21" s="71" t="s">
        <v>121</v>
      </c>
      <c r="B21" s="40">
        <f aca="true" t="shared" si="2" ref="B21:G21">B18-B20</f>
        <v>6675</v>
      </c>
      <c r="C21" s="40">
        <f t="shared" si="2"/>
        <v>3500</v>
      </c>
      <c r="D21" s="40">
        <f t="shared" si="2"/>
        <v>4245</v>
      </c>
      <c r="E21" s="40">
        <f t="shared" si="2"/>
        <v>1700</v>
      </c>
      <c r="F21" s="40">
        <f t="shared" si="2"/>
        <v>200</v>
      </c>
      <c r="G21" s="40">
        <f t="shared" si="2"/>
        <v>16320</v>
      </c>
    </row>
  </sheetData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2">
      <selection activeCell="I6" sqref="I6"/>
    </sheetView>
  </sheetViews>
  <sheetFormatPr defaultColWidth="9.00390625" defaultRowHeight="12.75"/>
  <cols>
    <col min="1" max="1" width="52.875" style="2" customWidth="1"/>
    <col min="2" max="16384" width="9.125" style="2" customWidth="1"/>
  </cols>
  <sheetData>
    <row r="1" spans="1:6" s="9" customFormat="1" ht="12.75">
      <c r="A1" s="8"/>
      <c r="B1" s="8"/>
      <c r="C1" s="8"/>
      <c r="D1" s="8"/>
      <c r="E1" s="8"/>
      <c r="F1" s="8"/>
    </row>
    <row r="2" spans="1:6" s="9" customFormat="1" ht="18.75">
      <c r="A2" s="82" t="s">
        <v>71</v>
      </c>
      <c r="B2" s="82"/>
      <c r="C2" s="82"/>
      <c r="D2" s="82"/>
      <c r="E2" s="82"/>
      <c r="F2" s="82"/>
    </row>
    <row r="3" spans="1:6" s="9" customFormat="1" ht="18.75">
      <c r="A3" s="82" t="s">
        <v>70</v>
      </c>
      <c r="B3" s="82"/>
      <c r="C3" s="82"/>
      <c r="D3" s="82"/>
      <c r="E3" s="82"/>
      <c r="F3" s="82"/>
    </row>
    <row r="4" s="9" customFormat="1" ht="12.75"/>
    <row r="5" spans="1:7" s="9" customFormat="1" ht="12.75">
      <c r="A5" s="25" t="s">
        <v>11</v>
      </c>
      <c r="B5" s="25">
        <v>2008</v>
      </c>
      <c r="C5" s="25">
        <v>2009</v>
      </c>
      <c r="D5" s="25">
        <v>2010</v>
      </c>
      <c r="E5" s="25">
        <v>2011</v>
      </c>
      <c r="F5" s="25">
        <v>2012</v>
      </c>
      <c r="G5" s="25" t="s">
        <v>5</v>
      </c>
    </row>
    <row r="6" spans="1:10" s="9" customFormat="1" ht="59.25" customHeight="1">
      <c r="A6" s="4" t="s">
        <v>37</v>
      </c>
      <c r="B6" s="61"/>
      <c r="C6" s="61">
        <v>200</v>
      </c>
      <c r="D6" s="61"/>
      <c r="E6" s="61"/>
      <c r="F6" s="61"/>
      <c r="G6" s="61">
        <f>SUM(B6:F6)</f>
        <v>200</v>
      </c>
      <c r="H6" s="2"/>
      <c r="I6" s="2"/>
      <c r="J6" s="8"/>
    </row>
    <row r="7" spans="1:7" ht="25.5">
      <c r="A7" s="4" t="s">
        <v>38</v>
      </c>
      <c r="B7" s="61">
        <v>350</v>
      </c>
      <c r="C7" s="61">
        <v>350</v>
      </c>
      <c r="D7" s="61">
        <v>350</v>
      </c>
      <c r="E7" s="61">
        <v>350</v>
      </c>
      <c r="F7" s="61">
        <v>350</v>
      </c>
      <c r="G7" s="61">
        <f>SUM(B7:F7)</f>
        <v>1750</v>
      </c>
    </row>
    <row r="8" spans="1:7" ht="38.25">
      <c r="A8" s="5" t="s">
        <v>39</v>
      </c>
      <c r="B8" s="61">
        <v>330</v>
      </c>
      <c r="C8" s="61">
        <v>330</v>
      </c>
      <c r="D8" s="61">
        <v>330</v>
      </c>
      <c r="E8" s="61">
        <v>330</v>
      </c>
      <c r="F8" s="61">
        <v>330</v>
      </c>
      <c r="G8" s="61">
        <f>SUM(B8:F8)</f>
        <v>1650</v>
      </c>
    </row>
    <row r="9" spans="1:7" ht="25.5">
      <c r="A9" s="3" t="s">
        <v>40</v>
      </c>
      <c r="B9" s="61"/>
      <c r="C9" s="61"/>
      <c r="D9" s="61"/>
      <c r="E9" s="61"/>
      <c r="F9" s="61"/>
      <c r="G9" s="61"/>
    </row>
    <row r="10" spans="1:7" ht="12.75">
      <c r="A10" s="16" t="s">
        <v>41</v>
      </c>
      <c r="B10" s="42"/>
      <c r="C10" s="42"/>
      <c r="D10" s="42"/>
      <c r="E10" s="42"/>
      <c r="F10" s="42"/>
      <c r="G10" s="38"/>
    </row>
    <row r="11" spans="1:7" ht="25.5">
      <c r="A11" s="3" t="s">
        <v>42</v>
      </c>
      <c r="B11" s="42"/>
      <c r="C11" s="42"/>
      <c r="D11" s="42"/>
      <c r="E11" s="42"/>
      <c r="F11" s="42"/>
      <c r="G11" s="38"/>
    </row>
    <row r="12" spans="1:7" ht="25.5">
      <c r="A12" s="3" t="s">
        <v>43</v>
      </c>
      <c r="B12" s="42"/>
      <c r="C12" s="42"/>
      <c r="D12" s="42"/>
      <c r="E12" s="42"/>
      <c r="F12" s="42"/>
      <c r="G12" s="38"/>
    </row>
    <row r="13" spans="1:7" ht="38.25">
      <c r="A13" s="5" t="s">
        <v>44</v>
      </c>
      <c r="B13" s="61">
        <v>500</v>
      </c>
      <c r="C13" s="61">
        <v>250</v>
      </c>
      <c r="D13" s="61">
        <v>250</v>
      </c>
      <c r="E13" s="61">
        <v>250</v>
      </c>
      <c r="F13" s="61">
        <v>500</v>
      </c>
      <c r="G13" s="61">
        <f>SUM(B13:F13)</f>
        <v>1750</v>
      </c>
    </row>
    <row r="14" spans="1:7" ht="25.5">
      <c r="A14" s="4" t="s">
        <v>45</v>
      </c>
      <c r="B14" s="61">
        <v>1500</v>
      </c>
      <c r="C14" s="61">
        <v>1500</v>
      </c>
      <c r="D14" s="61">
        <v>1500</v>
      </c>
      <c r="E14" s="61">
        <v>1500</v>
      </c>
      <c r="F14" s="61">
        <v>1500</v>
      </c>
      <c r="G14" s="61">
        <f>SUM(B14:F14)</f>
        <v>7500</v>
      </c>
    </row>
    <row r="15" spans="1:7" ht="12.75">
      <c r="A15" s="24" t="s">
        <v>57</v>
      </c>
      <c r="B15" s="69">
        <f aca="true" t="shared" si="0" ref="B15:G15">B7+B8+B13+B14</f>
        <v>2680</v>
      </c>
      <c r="C15" s="69">
        <f t="shared" si="0"/>
        <v>2430</v>
      </c>
      <c r="D15" s="69">
        <f t="shared" si="0"/>
        <v>2430</v>
      </c>
      <c r="E15" s="69">
        <f t="shared" si="0"/>
        <v>2430</v>
      </c>
      <c r="F15" s="69">
        <f t="shared" si="0"/>
        <v>2680</v>
      </c>
      <c r="G15" s="69">
        <f t="shared" si="0"/>
        <v>12650</v>
      </c>
    </row>
    <row r="16" spans="1:7" ht="12.75">
      <c r="A16" s="60" t="s">
        <v>107</v>
      </c>
      <c r="B16" s="89"/>
      <c r="C16" s="89"/>
      <c r="D16" s="89"/>
      <c r="E16" s="89"/>
      <c r="F16" s="89"/>
      <c r="G16" s="89"/>
    </row>
    <row r="17" spans="1:7" ht="12.75">
      <c r="A17" s="71" t="s">
        <v>121</v>
      </c>
      <c r="B17" s="40">
        <f aca="true" t="shared" si="1" ref="B17:G17">B15-0</f>
        <v>2680</v>
      </c>
      <c r="C17" s="40">
        <f t="shared" si="1"/>
        <v>2430</v>
      </c>
      <c r="D17" s="40">
        <f t="shared" si="1"/>
        <v>2430</v>
      </c>
      <c r="E17" s="40">
        <f t="shared" si="1"/>
        <v>2430</v>
      </c>
      <c r="F17" s="40">
        <f t="shared" si="1"/>
        <v>2680</v>
      </c>
      <c r="G17" s="40">
        <f t="shared" si="1"/>
        <v>12650</v>
      </c>
    </row>
  </sheetData>
  <mergeCells count="2">
    <mergeCell ref="A2:F2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2">
      <selection activeCell="I6" sqref="I6"/>
    </sheetView>
  </sheetViews>
  <sheetFormatPr defaultColWidth="9.00390625" defaultRowHeight="12.75"/>
  <cols>
    <col min="1" max="1" width="50.75390625" style="2" customWidth="1"/>
    <col min="2" max="3" width="11.625" style="2" customWidth="1"/>
    <col min="4" max="4" width="11.75390625" style="2" customWidth="1"/>
    <col min="5" max="5" width="11.25390625" style="2" customWidth="1"/>
    <col min="6" max="6" width="11.75390625" style="2" customWidth="1"/>
    <col min="7" max="7" width="12.25390625" style="2" customWidth="1"/>
    <col min="8" max="16384" width="9.125" style="2" customWidth="1"/>
  </cols>
  <sheetData>
    <row r="1" s="1" customFormat="1" ht="12.75"/>
    <row r="2" spans="1:7" s="9" customFormat="1" ht="18.75">
      <c r="A2" s="82" t="s">
        <v>72</v>
      </c>
      <c r="B2" s="82"/>
      <c r="C2" s="82"/>
      <c r="D2" s="82"/>
      <c r="E2" s="82"/>
      <c r="F2" s="82"/>
      <c r="G2" s="82"/>
    </row>
    <row r="3" s="9" customFormat="1" ht="12.75"/>
    <row r="4" spans="1:7" ht="12.75">
      <c r="A4" s="25" t="s">
        <v>11</v>
      </c>
      <c r="B4" s="25">
        <v>2008</v>
      </c>
      <c r="C4" s="25">
        <v>2009</v>
      </c>
      <c r="D4" s="25">
        <v>2010</v>
      </c>
      <c r="E4" s="25">
        <v>2011</v>
      </c>
      <c r="F4" s="25">
        <v>2012</v>
      </c>
      <c r="G4" s="25" t="s">
        <v>5</v>
      </c>
    </row>
    <row r="5" spans="1:7" ht="63.75">
      <c r="A5" s="4" t="s">
        <v>73</v>
      </c>
      <c r="B5" s="33">
        <v>100</v>
      </c>
      <c r="C5" s="33">
        <v>100</v>
      </c>
      <c r="D5" s="33">
        <v>100</v>
      </c>
      <c r="E5" s="33">
        <v>100</v>
      </c>
      <c r="F5" s="33">
        <v>100</v>
      </c>
      <c r="G5" s="40">
        <f>SUM(B5:F5)</f>
        <v>500</v>
      </c>
    </row>
    <row r="6" spans="1:7" ht="63.75">
      <c r="A6" s="4" t="s">
        <v>74</v>
      </c>
      <c r="B6" s="33">
        <v>100</v>
      </c>
      <c r="C6" s="33">
        <v>100</v>
      </c>
      <c r="D6" s="33">
        <v>100</v>
      </c>
      <c r="E6" s="33">
        <v>100</v>
      </c>
      <c r="F6" s="33">
        <v>100</v>
      </c>
      <c r="G6" s="40">
        <f aca="true" t="shared" si="0" ref="G6:G14">SUM(B6:F6)</f>
        <v>500</v>
      </c>
    </row>
    <row r="7" spans="1:7" ht="38.25">
      <c r="A7" s="4" t="s">
        <v>46</v>
      </c>
      <c r="B7" s="61">
        <v>500</v>
      </c>
      <c r="C7" s="61">
        <v>500</v>
      </c>
      <c r="D7" s="61">
        <v>500</v>
      </c>
      <c r="E7" s="61">
        <v>500</v>
      </c>
      <c r="F7" s="61">
        <v>500</v>
      </c>
      <c r="G7" s="40">
        <f t="shared" si="0"/>
        <v>2500</v>
      </c>
    </row>
    <row r="8" spans="1:7" ht="12.75">
      <c r="A8" s="60" t="s">
        <v>107</v>
      </c>
      <c r="B8" s="61"/>
      <c r="C8" s="61"/>
      <c r="D8" s="61"/>
      <c r="E8" s="61"/>
      <c r="F8" s="61"/>
      <c r="G8" s="40"/>
    </row>
    <row r="9" spans="1:7" ht="12.75">
      <c r="A9" s="60" t="s">
        <v>120</v>
      </c>
      <c r="B9" s="61"/>
      <c r="C9" s="61"/>
      <c r="D9" s="61"/>
      <c r="E9" s="61"/>
      <c r="F9" s="61"/>
      <c r="G9" s="40"/>
    </row>
    <row r="10" spans="1:7" s="22" customFormat="1" ht="12.75">
      <c r="A10" s="14" t="s">
        <v>75</v>
      </c>
      <c r="B10" s="33">
        <v>50</v>
      </c>
      <c r="C10" s="33">
        <v>54</v>
      </c>
      <c r="D10" s="33">
        <v>58</v>
      </c>
      <c r="E10" s="33">
        <v>61</v>
      </c>
      <c r="F10" s="33">
        <v>63</v>
      </c>
      <c r="G10" s="40">
        <f t="shared" si="0"/>
        <v>286</v>
      </c>
    </row>
    <row r="11" spans="1:7" s="22" customFormat="1" ht="12.75">
      <c r="A11" s="14" t="s">
        <v>76</v>
      </c>
      <c r="B11" s="33">
        <v>30</v>
      </c>
      <c r="C11" s="33">
        <v>30</v>
      </c>
      <c r="D11" s="33">
        <v>30</v>
      </c>
      <c r="E11" s="33">
        <v>30</v>
      </c>
      <c r="F11" s="33">
        <v>30</v>
      </c>
      <c r="G11" s="40">
        <f t="shared" si="0"/>
        <v>150</v>
      </c>
    </row>
    <row r="12" spans="1:7" s="22" customFormat="1" ht="25.5">
      <c r="A12" s="14" t="s">
        <v>97</v>
      </c>
      <c r="B12" s="37">
        <v>55</v>
      </c>
      <c r="C12" s="37">
        <v>55</v>
      </c>
      <c r="D12" s="37">
        <v>55</v>
      </c>
      <c r="E12" s="37">
        <v>55</v>
      </c>
      <c r="F12" s="37">
        <v>55</v>
      </c>
      <c r="G12" s="38">
        <f t="shared" si="0"/>
        <v>275</v>
      </c>
    </row>
    <row r="13" spans="1:7" ht="25.5">
      <c r="A13" s="4" t="s">
        <v>47</v>
      </c>
      <c r="B13" s="33">
        <v>160</v>
      </c>
      <c r="C13" s="33">
        <v>160</v>
      </c>
      <c r="D13" s="33">
        <v>200</v>
      </c>
      <c r="E13" s="33">
        <v>200</v>
      </c>
      <c r="F13" s="33">
        <v>200</v>
      </c>
      <c r="G13" s="40">
        <f t="shared" si="0"/>
        <v>920</v>
      </c>
    </row>
    <row r="14" spans="1:7" ht="25.5">
      <c r="A14" s="4" t="s">
        <v>48</v>
      </c>
      <c r="B14" s="33">
        <v>85</v>
      </c>
      <c r="C14" s="33">
        <v>80</v>
      </c>
      <c r="D14" s="33">
        <v>100</v>
      </c>
      <c r="E14" s="33">
        <v>100</v>
      </c>
      <c r="F14" s="33">
        <v>50</v>
      </c>
      <c r="G14" s="40">
        <f t="shared" si="0"/>
        <v>415</v>
      </c>
    </row>
    <row r="15" spans="1:7" ht="12.75">
      <c r="A15" s="4"/>
      <c r="B15" s="36"/>
      <c r="C15" s="36"/>
      <c r="D15" s="36"/>
      <c r="E15" s="36"/>
      <c r="F15" s="36"/>
      <c r="G15" s="87"/>
    </row>
    <row r="16" spans="1:7" ht="12.75">
      <c r="A16" s="24" t="s">
        <v>57</v>
      </c>
      <c r="B16" s="69">
        <f aca="true" t="shared" si="1" ref="B16:G16">B14+B13+B7+B6+B5</f>
        <v>945</v>
      </c>
      <c r="C16" s="69">
        <f t="shared" si="1"/>
        <v>940</v>
      </c>
      <c r="D16" s="69">
        <f t="shared" si="1"/>
        <v>1000</v>
      </c>
      <c r="E16" s="69">
        <f t="shared" si="1"/>
        <v>1000</v>
      </c>
      <c r="F16" s="69">
        <f t="shared" si="1"/>
        <v>950</v>
      </c>
      <c r="G16" s="69">
        <f t="shared" si="1"/>
        <v>4835</v>
      </c>
    </row>
    <row r="17" spans="1:7" ht="12.75">
      <c r="A17" s="60" t="s">
        <v>107</v>
      </c>
      <c r="B17" s="69"/>
      <c r="C17" s="69"/>
      <c r="D17" s="69"/>
      <c r="E17" s="69"/>
      <c r="F17" s="69"/>
      <c r="G17" s="69"/>
    </row>
    <row r="18" spans="1:7" ht="12.75">
      <c r="A18" s="60" t="s">
        <v>115</v>
      </c>
      <c r="B18" s="40">
        <f aca="true" t="shared" si="2" ref="B18:G18">B10+B11+B12</f>
        <v>135</v>
      </c>
      <c r="C18" s="40">
        <f t="shared" si="2"/>
        <v>139</v>
      </c>
      <c r="D18" s="40">
        <f t="shared" si="2"/>
        <v>143</v>
      </c>
      <c r="E18" s="40">
        <f t="shared" si="2"/>
        <v>146</v>
      </c>
      <c r="F18" s="40">
        <f t="shared" si="2"/>
        <v>148</v>
      </c>
      <c r="G18" s="40">
        <f t="shared" si="2"/>
        <v>711</v>
      </c>
    </row>
    <row r="19" spans="1:7" ht="12.75">
      <c r="A19" s="71" t="s">
        <v>121</v>
      </c>
      <c r="B19" s="40">
        <f aca="true" t="shared" si="3" ref="B19:G19">B16-B18</f>
        <v>810</v>
      </c>
      <c r="C19" s="40">
        <f t="shared" si="3"/>
        <v>801</v>
      </c>
      <c r="D19" s="40">
        <f t="shared" si="3"/>
        <v>857</v>
      </c>
      <c r="E19" s="40">
        <f t="shared" si="3"/>
        <v>854</v>
      </c>
      <c r="F19" s="40">
        <f t="shared" si="3"/>
        <v>802</v>
      </c>
      <c r="G19" s="40">
        <f t="shared" si="3"/>
        <v>4124</v>
      </c>
    </row>
  </sheetData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I7" sqref="I7"/>
    </sheetView>
  </sheetViews>
  <sheetFormatPr defaultColWidth="9.00390625" defaultRowHeight="12.75"/>
  <cols>
    <col min="1" max="1" width="55.75390625" style="12" customWidth="1"/>
    <col min="2" max="2" width="12.25390625" style="12" customWidth="1"/>
    <col min="3" max="3" width="11.875" style="12" customWidth="1"/>
    <col min="4" max="5" width="11.75390625" style="12" customWidth="1"/>
    <col min="6" max="6" width="12.125" style="12" customWidth="1"/>
    <col min="7" max="16384" width="9.125" style="12" customWidth="1"/>
  </cols>
  <sheetData>
    <row r="2" spans="1:6" ht="18.75">
      <c r="A2" s="82" t="s">
        <v>77</v>
      </c>
      <c r="B2" s="82"/>
      <c r="C2" s="82"/>
      <c r="D2" s="82"/>
      <c r="E2" s="82"/>
      <c r="F2" s="82"/>
    </row>
    <row r="4" spans="1:7" ht="12.75">
      <c r="A4" s="25" t="s">
        <v>11</v>
      </c>
      <c r="B4" s="25">
        <v>2008</v>
      </c>
      <c r="C4" s="25">
        <v>2009</v>
      </c>
      <c r="D4" s="25">
        <v>2010</v>
      </c>
      <c r="E4" s="25">
        <v>2011</v>
      </c>
      <c r="F4" s="25">
        <v>2012</v>
      </c>
      <c r="G4" s="25" t="s">
        <v>5</v>
      </c>
    </row>
    <row r="5" spans="1:7" ht="38.25">
      <c r="A5" s="4" t="s">
        <v>49</v>
      </c>
      <c r="B5" s="61">
        <v>120</v>
      </c>
      <c r="C5" s="61">
        <v>120</v>
      </c>
      <c r="D5" s="61">
        <v>130</v>
      </c>
      <c r="E5" s="61">
        <v>140</v>
      </c>
      <c r="F5" s="61">
        <v>140</v>
      </c>
      <c r="G5" s="40">
        <f>SUM(B5:F5)</f>
        <v>650</v>
      </c>
    </row>
    <row r="6" spans="1:7" ht="25.5">
      <c r="A6" s="18" t="s">
        <v>50</v>
      </c>
      <c r="B6" s="78">
        <v>100</v>
      </c>
      <c r="C6" s="78">
        <v>100</v>
      </c>
      <c r="D6" s="78">
        <v>100</v>
      </c>
      <c r="E6" s="78">
        <v>100</v>
      </c>
      <c r="F6" s="78">
        <v>100</v>
      </c>
      <c r="G6" s="78">
        <f aca="true" t="shared" si="0" ref="G6:G17">SUM(B6:F6)</f>
        <v>500</v>
      </c>
    </row>
    <row r="7" spans="1:7" s="26" customFormat="1" ht="51">
      <c r="A7" s="90" t="s">
        <v>51</v>
      </c>
      <c r="B7" s="78"/>
      <c r="C7" s="78"/>
      <c r="D7" s="78"/>
      <c r="E7" s="78"/>
      <c r="F7" s="78"/>
      <c r="G7" s="78"/>
    </row>
    <row r="8" spans="1:7" ht="38.25">
      <c r="A8" s="4" t="s">
        <v>52</v>
      </c>
      <c r="B8" s="61">
        <v>200</v>
      </c>
      <c r="C8" s="61">
        <v>200</v>
      </c>
      <c r="D8" s="61">
        <v>200</v>
      </c>
      <c r="E8" s="61">
        <v>200</v>
      </c>
      <c r="F8" s="61">
        <v>200</v>
      </c>
      <c r="G8" s="61">
        <f t="shared" si="0"/>
        <v>1000</v>
      </c>
    </row>
    <row r="9" spans="1:7" ht="25.5">
      <c r="A9" s="4" t="s">
        <v>102</v>
      </c>
      <c r="B9" s="33">
        <v>100</v>
      </c>
      <c r="C9" s="33">
        <v>100</v>
      </c>
      <c r="D9" s="33">
        <v>100</v>
      </c>
      <c r="E9" s="33">
        <v>100</v>
      </c>
      <c r="F9" s="33">
        <v>100</v>
      </c>
      <c r="G9" s="61">
        <f t="shared" si="0"/>
        <v>500</v>
      </c>
    </row>
    <row r="10" spans="1:7" ht="25.5">
      <c r="A10" s="4" t="s">
        <v>53</v>
      </c>
      <c r="B10" s="78">
        <v>300</v>
      </c>
      <c r="C10" s="78">
        <v>300</v>
      </c>
      <c r="D10" s="78">
        <v>300</v>
      </c>
      <c r="E10" s="78">
        <v>300</v>
      </c>
      <c r="F10" s="78">
        <v>300</v>
      </c>
      <c r="G10" s="79">
        <f>SUM(B10:F12)</f>
        <v>1500</v>
      </c>
    </row>
    <row r="11" spans="1:7" ht="12.75">
      <c r="A11" s="14" t="s">
        <v>54</v>
      </c>
      <c r="B11" s="78"/>
      <c r="C11" s="78"/>
      <c r="D11" s="78"/>
      <c r="E11" s="78"/>
      <c r="F11" s="78"/>
      <c r="G11" s="80"/>
    </row>
    <row r="12" spans="1:7" ht="12.75">
      <c r="A12" s="14" t="s">
        <v>55</v>
      </c>
      <c r="B12" s="78"/>
      <c r="C12" s="78"/>
      <c r="D12" s="78"/>
      <c r="E12" s="78"/>
      <c r="F12" s="78"/>
      <c r="G12" s="81"/>
    </row>
    <row r="13" spans="1:7" ht="25.5">
      <c r="A13" s="4" t="s">
        <v>78</v>
      </c>
      <c r="B13" s="61">
        <v>30</v>
      </c>
      <c r="C13" s="61">
        <v>30</v>
      </c>
      <c r="D13" s="61">
        <v>30</v>
      </c>
      <c r="E13" s="61">
        <v>30</v>
      </c>
      <c r="F13" s="61">
        <v>30</v>
      </c>
      <c r="G13" s="40">
        <f t="shared" si="0"/>
        <v>150</v>
      </c>
    </row>
    <row r="14" spans="1:7" ht="38.25">
      <c r="A14" s="4" t="s">
        <v>56</v>
      </c>
      <c r="B14" s="33">
        <v>200</v>
      </c>
      <c r="C14" s="33">
        <v>200</v>
      </c>
      <c r="D14" s="33">
        <v>200</v>
      </c>
      <c r="E14" s="33">
        <v>200</v>
      </c>
      <c r="F14" s="33">
        <v>200</v>
      </c>
      <c r="G14" s="40">
        <f t="shared" si="0"/>
        <v>1000</v>
      </c>
    </row>
    <row r="15" spans="1:7" s="10" customFormat="1" ht="12.75">
      <c r="A15" s="60" t="s">
        <v>114</v>
      </c>
      <c r="B15" s="63"/>
      <c r="C15" s="63"/>
      <c r="D15" s="63"/>
      <c r="E15" s="63"/>
      <c r="F15" s="63"/>
      <c r="G15" s="64"/>
    </row>
    <row r="16" spans="1:7" s="26" customFormat="1" ht="12.75">
      <c r="A16" s="14" t="s">
        <v>79</v>
      </c>
      <c r="B16" s="37">
        <v>150</v>
      </c>
      <c r="C16" s="37">
        <v>161</v>
      </c>
      <c r="D16" s="37">
        <v>172</v>
      </c>
      <c r="E16" s="37">
        <v>183</v>
      </c>
      <c r="F16" s="37">
        <v>194</v>
      </c>
      <c r="G16" s="38">
        <f t="shared" si="0"/>
        <v>860</v>
      </c>
    </row>
    <row r="17" spans="1:7" s="26" customFormat="1" ht="25.5">
      <c r="A17" s="14" t="s">
        <v>80</v>
      </c>
      <c r="B17" s="37">
        <v>10</v>
      </c>
      <c r="C17" s="37">
        <v>10</v>
      </c>
      <c r="D17" s="37">
        <v>10</v>
      </c>
      <c r="E17" s="37">
        <v>10</v>
      </c>
      <c r="F17" s="37">
        <v>10</v>
      </c>
      <c r="G17" s="38">
        <f t="shared" si="0"/>
        <v>50</v>
      </c>
    </row>
    <row r="18" spans="1:7" ht="12.75">
      <c r="A18" s="17" t="s">
        <v>57</v>
      </c>
      <c r="B18" s="34">
        <f aca="true" t="shared" si="1" ref="B18:G18">B14+B13+B10+B9+B8+B6+B5</f>
        <v>1050</v>
      </c>
      <c r="C18" s="34">
        <f t="shared" si="1"/>
        <v>1050</v>
      </c>
      <c r="D18" s="34">
        <f t="shared" si="1"/>
        <v>1060</v>
      </c>
      <c r="E18" s="34">
        <f t="shared" si="1"/>
        <v>1070</v>
      </c>
      <c r="F18" s="34">
        <f t="shared" si="1"/>
        <v>1070</v>
      </c>
      <c r="G18" s="34">
        <f t="shared" si="1"/>
        <v>5300</v>
      </c>
    </row>
    <row r="19" spans="1:7" ht="12.75">
      <c r="A19" s="60" t="s">
        <v>107</v>
      </c>
      <c r="B19" s="39"/>
      <c r="C19" s="39"/>
      <c r="D19" s="39"/>
      <c r="E19" s="39"/>
      <c r="F19" s="39"/>
      <c r="G19" s="39"/>
    </row>
    <row r="20" spans="1:7" ht="12.75">
      <c r="A20" s="60" t="s">
        <v>115</v>
      </c>
      <c r="B20" s="40">
        <f aca="true" t="shared" si="2" ref="B20:G20">B16+B17</f>
        <v>160</v>
      </c>
      <c r="C20" s="40">
        <f t="shared" si="2"/>
        <v>171</v>
      </c>
      <c r="D20" s="40">
        <f t="shared" si="2"/>
        <v>182</v>
      </c>
      <c r="E20" s="40">
        <f t="shared" si="2"/>
        <v>193</v>
      </c>
      <c r="F20" s="40">
        <f t="shared" si="2"/>
        <v>204</v>
      </c>
      <c r="G20" s="40">
        <f t="shared" si="2"/>
        <v>910</v>
      </c>
    </row>
    <row r="21" spans="1:7" ht="12.75">
      <c r="A21" s="71" t="s">
        <v>121</v>
      </c>
      <c r="B21" s="40">
        <f aca="true" t="shared" si="3" ref="B21:G21">B18-B20</f>
        <v>890</v>
      </c>
      <c r="C21" s="40">
        <f t="shared" si="3"/>
        <v>879</v>
      </c>
      <c r="D21" s="40">
        <f t="shared" si="3"/>
        <v>878</v>
      </c>
      <c r="E21" s="40">
        <f t="shared" si="3"/>
        <v>877</v>
      </c>
      <c r="F21" s="40">
        <f t="shared" si="3"/>
        <v>866</v>
      </c>
      <c r="G21" s="40">
        <f t="shared" si="3"/>
        <v>4390</v>
      </c>
    </row>
  </sheetData>
  <mergeCells count="13">
    <mergeCell ref="G10:G12"/>
    <mergeCell ref="F10:F12"/>
    <mergeCell ref="B6:B7"/>
    <mergeCell ref="B10:B12"/>
    <mergeCell ref="C10:C12"/>
    <mergeCell ref="D10:D12"/>
    <mergeCell ref="E10:E12"/>
    <mergeCell ref="C6:C7"/>
    <mergeCell ref="D6:D7"/>
    <mergeCell ref="A2:F2"/>
    <mergeCell ref="E6:E7"/>
    <mergeCell ref="F6:F7"/>
    <mergeCell ref="G6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J9" sqref="J9"/>
    </sheetView>
  </sheetViews>
  <sheetFormatPr defaultColWidth="9.00390625" defaultRowHeight="12.75"/>
  <cols>
    <col min="1" max="1" width="49.00390625" style="0" customWidth="1"/>
    <col min="2" max="2" width="11.75390625" style="0" customWidth="1"/>
    <col min="3" max="3" width="11.00390625" style="0" customWidth="1"/>
    <col min="4" max="4" width="10.75390625" style="0" customWidth="1"/>
    <col min="5" max="5" width="10.875" style="0" customWidth="1"/>
    <col min="6" max="6" width="11.875" style="0" customWidth="1"/>
    <col min="7" max="7" width="10.7539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8.75">
      <c r="A2" s="82" t="s">
        <v>91</v>
      </c>
      <c r="B2" s="82"/>
      <c r="C2" s="82"/>
      <c r="D2" s="82"/>
      <c r="E2" s="82"/>
      <c r="F2" s="82"/>
      <c r="G2" s="82"/>
    </row>
    <row r="3" spans="1:7" ht="12.75">
      <c r="A3" s="9"/>
      <c r="B3" s="9"/>
      <c r="C3" s="9"/>
      <c r="D3" s="9"/>
      <c r="E3" s="9"/>
      <c r="F3" s="9"/>
      <c r="G3" s="9"/>
    </row>
    <row r="4" spans="1:7" ht="12.75">
      <c r="A4" s="25" t="s">
        <v>11</v>
      </c>
      <c r="B4" s="25">
        <v>2008</v>
      </c>
      <c r="C4" s="25">
        <v>2009</v>
      </c>
      <c r="D4" s="25">
        <v>2010</v>
      </c>
      <c r="E4" s="25">
        <v>2011</v>
      </c>
      <c r="F4" s="25">
        <v>2012</v>
      </c>
      <c r="G4" s="25" t="s">
        <v>5</v>
      </c>
    </row>
    <row r="5" spans="1:7" ht="25.5">
      <c r="A5" s="29" t="s">
        <v>81</v>
      </c>
      <c r="B5" s="33">
        <v>250</v>
      </c>
      <c r="C5" s="33">
        <v>269</v>
      </c>
      <c r="D5" s="33">
        <v>287</v>
      </c>
      <c r="E5" s="33">
        <v>292</v>
      </c>
      <c r="F5" s="33">
        <v>300</v>
      </c>
      <c r="G5" s="33">
        <f>SUM(B5:F5)</f>
        <v>1398</v>
      </c>
    </row>
    <row r="6" spans="1:7" ht="12.75">
      <c r="A6" s="30" t="s">
        <v>82</v>
      </c>
      <c r="B6" s="33">
        <v>60</v>
      </c>
      <c r="C6" s="33">
        <v>0</v>
      </c>
      <c r="D6" s="33">
        <v>60</v>
      </c>
      <c r="E6" s="33">
        <v>0</v>
      </c>
      <c r="F6" s="33">
        <v>60</v>
      </c>
      <c r="G6" s="33">
        <f aca="true" t="shared" si="0" ref="G6:G14">SUM(B6:F6)</f>
        <v>180</v>
      </c>
    </row>
    <row r="7" spans="1:7" ht="12.75">
      <c r="A7" s="30" t="s">
        <v>83</v>
      </c>
      <c r="B7" s="33">
        <v>60</v>
      </c>
      <c r="C7" s="33">
        <v>0</v>
      </c>
      <c r="D7" s="33">
        <v>60</v>
      </c>
      <c r="E7" s="33">
        <v>0</v>
      </c>
      <c r="F7" s="33">
        <v>60</v>
      </c>
      <c r="G7" s="33">
        <f t="shared" si="0"/>
        <v>180</v>
      </c>
    </row>
    <row r="8" spans="1:7" ht="12.75">
      <c r="A8" s="30" t="s">
        <v>84</v>
      </c>
      <c r="B8" s="33">
        <v>0</v>
      </c>
      <c r="C8" s="33">
        <v>80</v>
      </c>
      <c r="D8" s="33">
        <v>0</v>
      </c>
      <c r="E8" s="33">
        <v>80</v>
      </c>
      <c r="F8" s="33"/>
      <c r="G8" s="33">
        <f t="shared" si="0"/>
        <v>160</v>
      </c>
    </row>
    <row r="9" spans="1:7" ht="12.75">
      <c r="A9" s="30" t="s">
        <v>85</v>
      </c>
      <c r="B9" s="33">
        <v>80</v>
      </c>
      <c r="C9" s="33">
        <v>87</v>
      </c>
      <c r="D9" s="91">
        <v>0</v>
      </c>
      <c r="E9" s="33">
        <v>80</v>
      </c>
      <c r="F9" s="33">
        <v>0</v>
      </c>
      <c r="G9" s="33">
        <f t="shared" si="0"/>
        <v>247</v>
      </c>
    </row>
    <row r="10" spans="1:7" ht="12.75">
      <c r="A10" s="30" t="s">
        <v>86</v>
      </c>
      <c r="B10" s="33">
        <v>60</v>
      </c>
      <c r="C10" s="33">
        <v>60</v>
      </c>
      <c r="D10" s="33">
        <v>60</v>
      </c>
      <c r="E10" s="33">
        <v>60</v>
      </c>
      <c r="F10" s="33">
        <v>60</v>
      </c>
      <c r="G10" s="33">
        <f t="shared" si="0"/>
        <v>300</v>
      </c>
    </row>
    <row r="11" spans="1:7" ht="12.75">
      <c r="A11" s="30" t="s">
        <v>87</v>
      </c>
      <c r="B11" s="33">
        <v>50</v>
      </c>
      <c r="C11" s="33">
        <v>50</v>
      </c>
      <c r="D11" s="33">
        <v>50</v>
      </c>
      <c r="E11" s="33">
        <v>50</v>
      </c>
      <c r="F11" s="33">
        <v>50</v>
      </c>
      <c r="G11" s="33">
        <f t="shared" si="0"/>
        <v>250</v>
      </c>
    </row>
    <row r="12" spans="1:7" ht="12.75">
      <c r="A12" s="30" t="s">
        <v>88</v>
      </c>
      <c r="B12" s="33">
        <v>70</v>
      </c>
      <c r="C12" s="33">
        <v>75</v>
      </c>
      <c r="D12" s="33">
        <v>79</v>
      </c>
      <c r="E12" s="33">
        <v>82</v>
      </c>
      <c r="F12" s="33">
        <v>85</v>
      </c>
      <c r="G12" s="33">
        <f t="shared" si="0"/>
        <v>391</v>
      </c>
    </row>
    <row r="13" spans="1:7" ht="25.5">
      <c r="A13" s="29" t="s">
        <v>89</v>
      </c>
      <c r="B13" s="33">
        <v>300</v>
      </c>
      <c r="C13" s="33">
        <v>300</v>
      </c>
      <c r="D13" s="33">
        <v>300</v>
      </c>
      <c r="E13" s="33">
        <v>300</v>
      </c>
      <c r="F13" s="33">
        <v>300</v>
      </c>
      <c r="G13" s="33">
        <f t="shared" si="0"/>
        <v>1500</v>
      </c>
    </row>
    <row r="14" spans="1:7" ht="12.75">
      <c r="A14" s="30" t="s">
        <v>90</v>
      </c>
      <c r="B14" s="33">
        <v>30</v>
      </c>
      <c r="C14" s="33">
        <v>30</v>
      </c>
      <c r="D14" s="33">
        <v>30</v>
      </c>
      <c r="E14" s="33">
        <v>30</v>
      </c>
      <c r="F14" s="33">
        <v>30</v>
      </c>
      <c r="G14" s="33">
        <f t="shared" si="0"/>
        <v>150</v>
      </c>
    </row>
    <row r="15" spans="1:7" ht="12.75">
      <c r="A15" s="24" t="s">
        <v>57</v>
      </c>
      <c r="B15" s="69">
        <f aca="true" t="shared" si="1" ref="B15:G15">SUM(B5:B14)</f>
        <v>960</v>
      </c>
      <c r="C15" s="69">
        <f t="shared" si="1"/>
        <v>951</v>
      </c>
      <c r="D15" s="69">
        <f t="shared" si="1"/>
        <v>926</v>
      </c>
      <c r="E15" s="69">
        <f t="shared" si="1"/>
        <v>974</v>
      </c>
      <c r="F15" s="69">
        <f t="shared" si="1"/>
        <v>945</v>
      </c>
      <c r="G15" s="69">
        <f t="shared" si="1"/>
        <v>4756</v>
      </c>
    </row>
    <row r="16" spans="1:7" ht="12.75">
      <c r="A16" s="24"/>
      <c r="B16" s="69"/>
      <c r="C16" s="69"/>
      <c r="D16" s="69"/>
      <c r="E16" s="69"/>
      <c r="F16" s="69"/>
      <c r="G16" s="69"/>
    </row>
    <row r="17" spans="1:7" s="22" customFormat="1" ht="12.75">
      <c r="A17" s="92" t="s">
        <v>116</v>
      </c>
      <c r="B17" s="40">
        <f aca="true" t="shared" si="2" ref="B17:G17">B15</f>
        <v>960</v>
      </c>
      <c r="C17" s="40">
        <f t="shared" si="2"/>
        <v>951</v>
      </c>
      <c r="D17" s="40">
        <f t="shared" si="2"/>
        <v>926</v>
      </c>
      <c r="E17" s="40">
        <f t="shared" si="2"/>
        <v>974</v>
      </c>
      <c r="F17" s="40">
        <f t="shared" si="2"/>
        <v>945</v>
      </c>
      <c r="G17" s="40">
        <f t="shared" si="2"/>
        <v>4756</v>
      </c>
    </row>
  </sheetData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Avdeeva</dc:creator>
  <cp:keywords/>
  <dc:description/>
  <cp:lastModifiedBy>Duma2</cp:lastModifiedBy>
  <cp:lastPrinted>2007-10-30T06:57:34Z</cp:lastPrinted>
  <dcterms:created xsi:type="dcterms:W3CDTF">2007-09-29T10:13:52Z</dcterms:created>
  <dcterms:modified xsi:type="dcterms:W3CDTF">2007-10-30T06:59:21Z</dcterms:modified>
  <cp:category/>
  <cp:version/>
  <cp:contentType/>
  <cp:contentStatus/>
</cp:coreProperties>
</file>