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1"/>
  </bookViews>
  <sheets>
    <sheet name="прилож 5" sheetId="1" r:id="rId1"/>
    <sheet name="прилож.7" sheetId="2" r:id="rId2"/>
    <sheet name="прилож.6" sheetId="3" r:id="rId3"/>
  </sheets>
  <definedNames>
    <definedName name="_xlnm.Print_Titles" localSheetId="0">'прилож 5'!$7:$8</definedName>
    <definedName name="_xlnm.Print_Titles" localSheetId="2">'прилож.6'!$7:$8</definedName>
  </definedNames>
  <calcPr fullCalcOnLoad="1"/>
</workbook>
</file>

<file path=xl/sharedStrings.xml><?xml version="1.0" encoding="utf-8"?>
<sst xmlns="http://schemas.openxmlformats.org/spreadsheetml/2006/main" count="291" uniqueCount="150">
  <si>
    <t>Направление расходов</t>
  </si>
  <si>
    <t>ФКР</t>
  </si>
  <si>
    <t>КЦСР</t>
  </si>
  <si>
    <t>КВР</t>
  </si>
  <si>
    <t>А</t>
  </si>
  <si>
    <t>0702</t>
  </si>
  <si>
    <t>001</t>
  </si>
  <si>
    <t>0701</t>
  </si>
  <si>
    <t>4209900</t>
  </si>
  <si>
    <t>5220000</t>
  </si>
  <si>
    <t>Итого:</t>
  </si>
  <si>
    <t>к решению Думы города</t>
  </si>
  <si>
    <t>Субвенция  ФБ на цели равного с МВД РФ повышения денежного довольствия сотрудникам и заработной платы работникам подразделений милиции общественной безопасности</t>
  </si>
  <si>
    <t>0302</t>
  </si>
  <si>
    <t>2020100</t>
  </si>
  <si>
    <t>014</t>
  </si>
  <si>
    <t>2009 год        (тыс.руб.)</t>
  </si>
  <si>
    <t>Иные виды межбюджетных трансфертов на 2009  год</t>
  </si>
  <si>
    <t>0000</t>
  </si>
  <si>
    <t>0000000</t>
  </si>
  <si>
    <t>000</t>
  </si>
  <si>
    <t xml:space="preserve">Учреждения по внешкольной работе с детьми </t>
  </si>
  <si>
    <t>4239900</t>
  </si>
  <si>
    <t>Централизованная библиотечная система</t>
  </si>
  <si>
    <t>0801</t>
  </si>
  <si>
    <t>4429900</t>
  </si>
  <si>
    <t>х</t>
  </si>
  <si>
    <t>0709</t>
  </si>
  <si>
    <t>4529900</t>
  </si>
  <si>
    <t>МОУ МУК "Компьютерная школа"</t>
  </si>
  <si>
    <t xml:space="preserve">к решению Думы города  </t>
  </si>
  <si>
    <t>Распределение регионального фонда софинансирования расходов на 2009  год</t>
  </si>
  <si>
    <t>Программа "Улучшение жилищных условий населения ХМАО-Югры на 2005 - 2015 годы"-всего, в том числе:</t>
  </si>
  <si>
    <t>Программа "Обеспечение жильем граждан, проживающих в жилых помещениях, нерпигодных для проживания"</t>
  </si>
  <si>
    <t>0501</t>
  </si>
  <si>
    <t>003</t>
  </si>
  <si>
    <t>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</si>
  <si>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Субсидии ФБ местным бюджетам  на обеспечение мероприятий по капитальному ремонту многоквартирных домов </t>
  </si>
  <si>
    <t>0980201</t>
  </si>
  <si>
    <t>006</t>
  </si>
  <si>
    <t xml:space="preserve">Субсидии окружного бюджета местным бюджетам  на обеспечение мероприятий по капитальному ремонту многоквартирных домов </t>
  </si>
  <si>
    <t>Субсидии местным бюджетам на софинансирование расходов, связанных с увеличением ФОТ бюджетных учреждений при переходе на новые системы оплаты труда, отличные от ЕТС всего, в том числе:</t>
  </si>
  <si>
    <t>детские дошкольные учреждения</t>
  </si>
  <si>
    <t>МУДОД "Городской дом детского творчества"</t>
  </si>
  <si>
    <t>Программа "Развитие материально-технической базы социальной сферы ХМАО-Югры на 2006 - 2010 годы"</t>
  </si>
  <si>
    <t>"Развитие материально-технической базы учреждений образования ХМАО-Югры"</t>
  </si>
  <si>
    <t>- Реконструкция  административно-бытового корпуса №2 под детский сад, мкр.6, строение 17</t>
  </si>
  <si>
    <t>"Развитие материально-технической базы учреждений физической культуры и спорта ХМАО-Югры"</t>
  </si>
  <si>
    <t>0908</t>
  </si>
  <si>
    <t>- Спортивный центр с универсальным игровым залом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</si>
  <si>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(федеральный бюджет)</t>
  </si>
  <si>
    <t>0904</t>
  </si>
  <si>
    <t>5201800</t>
  </si>
  <si>
    <t>Субсидия ФБ на комплектование книжных фондов  библиотек муниципальных образований</t>
  </si>
  <si>
    <t>4500600</t>
  </si>
  <si>
    <t>ИТОГО</t>
  </si>
  <si>
    <t>Субсидирование процентных ставок привлеченных кредитных ресурсов на комплексное развитие коммунальной инфраструктуры города Радужный Ханты-Мансийского автономного округа</t>
  </si>
  <si>
    <t>0502</t>
  </si>
  <si>
    <t>Поощрение победителей конкурса за звание "Самый благоустроенный город, поселок, село Ханты-Мансийского автономного округа-Югры"</t>
  </si>
  <si>
    <t>0505</t>
  </si>
  <si>
    <t>5201400</t>
  </si>
  <si>
    <t>022</t>
  </si>
  <si>
    <t>Межбюджетные трансферты на финансирование наказов избирателей депутатам Думы ХМАО-Югры (укрепление материально-технической базы)  всего, в том числе:</t>
  </si>
  <si>
    <t>Софинансирование приоритетных социально-значимых расходов</t>
  </si>
  <si>
    <t>Программа ХМАО-Югры "Развитие образования  ХМАО-Югры на 2008-2010 годы"</t>
  </si>
  <si>
    <t>1003</t>
  </si>
  <si>
    <t>1040200</t>
  </si>
  <si>
    <t>501</t>
  </si>
  <si>
    <t>Субсидия ФБ на предоставление субсидий молодым семьям для приобретения жилья в рамках ФЦП "Жилище" 2002-2010 гг."</t>
  </si>
  <si>
    <t>Приложение №  7</t>
  </si>
  <si>
    <t>Приложение № 6</t>
  </si>
  <si>
    <t>Распределение регионального   фонда  компенсаций  на 2009 год</t>
  </si>
  <si>
    <t>Субвенция для финансового обеспечения 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</t>
  </si>
  <si>
    <t>0105</t>
  </si>
  <si>
    <t>0014000</t>
  </si>
  <si>
    <t>500</t>
  </si>
  <si>
    <t>Субвенция на осуществление деятельности содержание комиссии по делам несовершеннолетних и защите их прав</t>
  </si>
  <si>
    <t>0114</t>
  </si>
  <si>
    <t>0020400</t>
  </si>
  <si>
    <t>Субвенция на осуществление  полномочий по государственной  регистрации актов гражданского состояния (федеральный бюджет)</t>
  </si>
  <si>
    <t>0013800</t>
  </si>
  <si>
    <t>Субвенция на осуществление  полномочий по государственной  регистрации актов гражданского состояния (бюджет АО)</t>
  </si>
  <si>
    <t>Субвенция на обеспечение жильем отдельных категорий граждан, предусмотренных федеральными законами "О Ветеранах", "О социальной защите инвалидов"</t>
  </si>
  <si>
    <t>5053400</t>
  </si>
  <si>
    <t>005</t>
  </si>
  <si>
    <t>Субвенция на осуществление деятельности по опеке и попечительству</t>
  </si>
  <si>
    <t>1006</t>
  </si>
  <si>
    <t>Субвенция на осуществление полномочий по организации деятельности административных комиссий</t>
  </si>
  <si>
    <t>Субсидии гражданам на оплату жилого помещения и коммунальных услуг</t>
  </si>
  <si>
    <t>5054800</t>
  </si>
  <si>
    <t>Субвенция по информационному обеспечению общеобразовательных учреждений всего, в том числе:</t>
  </si>
  <si>
    <t>общеобразовательные учреждения</t>
  </si>
  <si>
    <t>4219900</t>
  </si>
  <si>
    <t>Субвенция на реализацию основных  образовательных программ в муниципальных общеобразовательных  учреждениях</t>
  </si>
  <si>
    <t>Субвенция на организацию обеспечения питанием учащихся муниципальных общеобразовательных учреждений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</si>
  <si>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</si>
  <si>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5200900</t>
  </si>
  <si>
    <t>Субвенции на ежемесячное денежное вознаграждение за классное руководство в государственных и муниципальных общеобразовательных школах (округ)</t>
  </si>
  <si>
    <t>Субвенция на обеспечение бесплатными молочными продуктами питания детей до трех лет</t>
  </si>
  <si>
    <t>0902</t>
  </si>
  <si>
    <t>4709900</t>
  </si>
  <si>
    <t>Субвенция  на бесплатное  изготовление и ремонт зубных протезов</t>
  </si>
  <si>
    <t>4719900</t>
  </si>
  <si>
    <t>Субвенция на выплату денежных средств на содержание ребенка, единовременных пособий  и оплату труда приемных родителей, патронатных воспитателей, воспитателей детских домов семейного типа- всего, в т.ч.</t>
  </si>
  <si>
    <t>выплаты приемной семье на содержание подопечных детей</t>
  </si>
  <si>
    <t>1004 1004</t>
  </si>
  <si>
    <t>5203011 5050502</t>
  </si>
  <si>
    <t>005        005</t>
  </si>
  <si>
    <t>210,2                                    24</t>
  </si>
  <si>
    <t>оплата труда приемного родителя</t>
  </si>
  <si>
    <t>1004</t>
  </si>
  <si>
    <t>5201312</t>
  </si>
  <si>
    <t>выплаты семьям опекунов на содержание подопечных детей (ежемесячное пособие)</t>
  </si>
  <si>
    <t>5201320</t>
  </si>
  <si>
    <t>5201311</t>
  </si>
  <si>
    <t>оплата труда патронатного родителя</t>
  </si>
  <si>
    <t>5203012</t>
  </si>
  <si>
    <t xml:space="preserve">Субвенция на предоставление  и обеспечение мер социальной поддержки детей-сирот и детей, оставшихся без попечения родителей, а также лиц из числа детей-сирот  и детей, оставшихся без попечения родителей </t>
  </si>
  <si>
    <t>Субвенция на обеспечение прав детей-инвалидов и семей, имеющих детей-инвалидов на образование, воспитание и обучение</t>
  </si>
  <si>
    <t>Субвенция на предоставление социальной поддержки по обеспечению детей-сирот и детей, оставшихся без попечения родителей, а также лиц из числа детей-сирот, оставшихся без попечения родителей, жилыми помещениями</t>
  </si>
  <si>
    <t>5053600</t>
  </si>
  <si>
    <t>Субвенция на проведение аттестации педагогических  работников на первую и вторую квалификационные категории категорию</t>
  </si>
  <si>
    <t>0701        0702</t>
  </si>
  <si>
    <t>4209900  4219900</t>
  </si>
  <si>
    <t>001    001</t>
  </si>
  <si>
    <t>55                                  84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</si>
  <si>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(в части администрирования рабочих мест) </t>
  </si>
  <si>
    <t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Федеральный бюджет</t>
  </si>
  <si>
    <t>5201000</t>
  </si>
  <si>
    <t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образованияОкружной бюджет</t>
  </si>
  <si>
    <t>Субвенция ФБ на выплату единовременных пособий при всех формах устройства детей, лишенных родительского попечения, в семью</t>
  </si>
  <si>
    <t>5050502</t>
  </si>
  <si>
    <t>Х</t>
  </si>
  <si>
    <t>Приложение №  5</t>
  </si>
  <si>
    <t>Программа "Оздоровление экологической обстановки в ХМАО-Югре в 2005-2010 годах"</t>
  </si>
  <si>
    <t>0605</t>
  </si>
  <si>
    <t>443</t>
  </si>
  <si>
    <t>Конкурс "Лучшая организация, предприятие сферы ЖКХ в новых экономических условиях"</t>
  </si>
  <si>
    <t>0412</t>
  </si>
  <si>
    <t>Детские дошкольные учреждения</t>
  </si>
  <si>
    <t>Школы</t>
  </si>
  <si>
    <t>Дворцы и дома культуры (МУК "ЦНТ "Русь", МУК ДК "Нефтяник"</t>
  </si>
  <si>
    <t>Программа ХМАО-Югры "Реализация приоритетного национального проекта "Образование" в   ХМАО-Югре на 2008-2010 годы"</t>
  </si>
  <si>
    <t>Субсидия на реализацию муниципальных программ развития малого и среднего предпринимательства</t>
  </si>
  <si>
    <t>4409900</t>
  </si>
  <si>
    <t>5058600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</si>
  <si>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(федеральный бюджет)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</si>
  <si>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(окружной  бюджет)</t>
  </si>
  <si>
    <t>от 23.09.2009 № 606</t>
  </si>
  <si>
    <t xml:space="preserve">                     от 23.09.2009 № 606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</si>
</sst>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.0"/>
    <numFmt numFmtId="166" formatCode="#,##0;[Red]\-#,##0;0"/>
  </numFmts>
  <fonts count="1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18" applyNumberFormat="1" applyFont="1" applyBorder="1" applyAlignment="1">
      <alignment horizontal="center" vertical="center" wrapText="1"/>
      <protection/>
    </xf>
    <xf numFmtId="0" fontId="1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8" applyNumberFormat="1" applyFont="1" applyFill="1" applyBorder="1" applyAlignment="1" applyProtection="1">
      <alignment horizontal="center" vertical="center" wrapText="1"/>
      <protection hidden="1"/>
    </xf>
    <xf numFmtId="164" fontId="1" fillId="0" borderId="5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6" xfId="18" applyNumberFormat="1" applyFont="1" applyFill="1" applyBorder="1" applyAlignment="1" applyProtection="1">
      <alignment horizontal="center"/>
      <protection hidden="1"/>
    </xf>
    <xf numFmtId="49" fontId="2" fillId="0" borderId="5" xfId="18" applyNumberFormat="1" applyFont="1" applyFill="1" applyBorder="1" applyAlignment="1" applyProtection="1">
      <alignment horizontal="center"/>
      <protection hidden="1"/>
    </xf>
    <xf numFmtId="164" fontId="1" fillId="0" borderId="7" xfId="18" applyNumberFormat="1" applyFont="1" applyFill="1" applyBorder="1" applyAlignment="1" applyProtection="1">
      <alignment horizontal="left" vertical="center" wrapText="1"/>
      <protection hidden="1"/>
    </xf>
    <xf numFmtId="49" fontId="1" fillId="0" borderId="1" xfId="18" applyNumberFormat="1" applyFont="1" applyFill="1" applyBorder="1" applyAlignment="1" applyProtection="1">
      <alignment horizontal="center"/>
      <protection hidden="1"/>
    </xf>
    <xf numFmtId="165" fontId="1" fillId="0" borderId="1" xfId="18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8" xfId="18" applyNumberFormat="1" applyFont="1" applyFill="1" applyBorder="1" applyAlignment="1" applyProtection="1">
      <alignment/>
      <protection hidden="1"/>
    </xf>
    <xf numFmtId="49" fontId="1" fillId="0" borderId="1" xfId="18" applyNumberFormat="1" applyFont="1" applyFill="1" applyBorder="1" applyAlignment="1" applyProtection="1">
      <alignment/>
      <protection hidden="1"/>
    </xf>
    <xf numFmtId="16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49" fontId="1" fillId="0" borderId="2" xfId="18" applyNumberFormat="1" applyFont="1" applyFill="1" applyBorder="1" applyAlignment="1" applyProtection="1">
      <alignment horizontal="center"/>
      <protection hidden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wrapText="1"/>
    </xf>
    <xf numFmtId="49" fontId="12" fillId="0" borderId="5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164" fontId="1" fillId="0" borderId="13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13" xfId="18" applyNumberFormat="1" applyFont="1" applyFill="1" applyBorder="1" applyAlignment="1" applyProtection="1">
      <alignment horizontal="center"/>
      <protection hidden="1"/>
    </xf>
    <xf numFmtId="49" fontId="2" fillId="0" borderId="0" xfId="18" applyNumberFormat="1" applyFont="1" applyFill="1" applyBorder="1" applyAlignment="1" applyProtection="1">
      <alignment horizontal="center"/>
      <protection hidden="1"/>
    </xf>
    <xf numFmtId="165" fontId="1" fillId="0" borderId="5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8" applyFont="1" applyBorder="1" applyAlignment="1">
      <alignment horizontal="center" wrapText="1"/>
      <protection/>
    </xf>
    <xf numFmtId="164" fontId="1" fillId="0" borderId="14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15" xfId="18" applyNumberFormat="1" applyFont="1" applyFill="1" applyBorder="1" applyAlignment="1" applyProtection="1">
      <alignment horizontal="center"/>
      <protection hidden="1"/>
    </xf>
    <xf numFmtId="49" fontId="2" fillId="0" borderId="14" xfId="18" applyNumberFormat="1" applyFont="1" applyFill="1" applyBorder="1" applyAlignment="1" applyProtection="1">
      <alignment horizontal="center"/>
      <protection hidden="1"/>
    </xf>
    <xf numFmtId="165" fontId="1" fillId="0" borderId="5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164" fontId="5" fillId="0" borderId="5" xfId="18" applyNumberFormat="1" applyFont="1" applyFill="1" applyBorder="1" applyAlignment="1" applyProtection="1">
      <alignment horizontal="left" vertical="center" wrapText="1"/>
      <protection hidden="1"/>
    </xf>
    <xf numFmtId="165" fontId="0" fillId="0" borderId="0" xfId="0" applyNumberFormat="1" applyAlignment="1">
      <alignment/>
    </xf>
    <xf numFmtId="49" fontId="2" fillId="0" borderId="6" xfId="18" applyNumberFormat="1" applyFont="1" applyFill="1" applyBorder="1" applyAlignment="1" applyProtection="1">
      <alignment horizontal="center" wrapText="1"/>
      <protection hidden="1"/>
    </xf>
    <xf numFmtId="49" fontId="2" fillId="0" borderId="5" xfId="18" applyNumberFormat="1" applyFont="1" applyFill="1" applyBorder="1" applyAlignment="1" applyProtection="1">
      <alignment horizontal="center" wrapText="1"/>
      <protection hidden="1"/>
    </xf>
    <xf numFmtId="49" fontId="2" fillId="0" borderId="12" xfId="18" applyNumberFormat="1" applyFont="1" applyFill="1" applyBorder="1" applyAlignment="1" applyProtection="1">
      <alignment horizontal="center"/>
      <protection hidden="1"/>
    </xf>
    <xf numFmtId="49" fontId="2" fillId="0" borderId="7" xfId="18" applyNumberFormat="1" applyFont="1" applyFill="1" applyBorder="1" applyAlignment="1" applyProtection="1">
      <alignment horizontal="center"/>
      <protection hidden="1"/>
    </xf>
    <xf numFmtId="164" fontId="1" fillId="0" borderId="17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17" xfId="18" applyNumberFormat="1" applyFont="1" applyFill="1" applyBorder="1" applyAlignment="1" applyProtection="1">
      <alignment horizontal="center" wrapText="1"/>
      <protection hidden="1"/>
    </xf>
    <xf numFmtId="49" fontId="2" fillId="0" borderId="18" xfId="18" applyNumberFormat="1" applyFont="1" applyFill="1" applyBorder="1" applyAlignment="1" applyProtection="1">
      <alignment horizontal="center" wrapText="1"/>
      <protection hidden="1"/>
    </xf>
    <xf numFmtId="49" fontId="2" fillId="0" borderId="19" xfId="18" applyNumberFormat="1" applyFont="1" applyFill="1" applyBorder="1" applyAlignment="1" applyProtection="1">
      <alignment horizontal="center"/>
      <protection hidden="1"/>
    </xf>
    <xf numFmtId="165" fontId="2" fillId="0" borderId="5" xfId="0" applyNumberFormat="1" applyFont="1" applyFill="1" applyBorder="1" applyAlignment="1">
      <alignment horizontal="center"/>
    </xf>
    <xf numFmtId="0" fontId="1" fillId="0" borderId="1" xfId="18" applyNumberFormat="1" applyFont="1" applyFill="1" applyBorder="1" applyAlignment="1" applyProtection="1">
      <alignment/>
      <protection hidden="1"/>
    </xf>
    <xf numFmtId="49" fontId="1" fillId="0" borderId="8" xfId="18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1" fillId="0" borderId="3" xfId="18" applyNumberFormat="1" applyFont="1" applyFill="1" applyBorder="1" applyAlignment="1" applyProtection="1">
      <alignment horizontal="center"/>
      <protection hidden="1"/>
    </xf>
    <xf numFmtId="165" fontId="10" fillId="0" borderId="2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6" fillId="0" borderId="4" xfId="18" applyNumberFormat="1" applyFont="1" applyFill="1" applyBorder="1" applyAlignment="1" applyProtection="1">
      <alignment horizontal="left" vertical="center" wrapText="1"/>
      <protection hidden="1"/>
    </xf>
    <xf numFmtId="164" fontId="11" fillId="0" borderId="18" xfId="18" applyNumberFormat="1" applyFont="1" applyFill="1" applyBorder="1" applyAlignment="1" applyProtection="1">
      <alignment horizontal="left" vertical="center" wrapText="1"/>
      <protection hidden="1"/>
    </xf>
    <xf numFmtId="164" fontId="11" fillId="0" borderId="20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9" xfId="18" applyNumberFormat="1" applyFont="1" applyFill="1" applyBorder="1" applyAlignment="1" applyProtection="1">
      <alignment/>
      <protection hidden="1"/>
    </xf>
    <xf numFmtId="164" fontId="18" fillId="0" borderId="1" xfId="18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J8" sqref="J8"/>
    </sheetView>
  </sheetViews>
  <sheetFormatPr defaultColWidth="9.00390625" defaultRowHeight="12.75"/>
  <cols>
    <col min="1" max="1" width="43.875" style="0" customWidth="1"/>
    <col min="2" max="2" width="9.25390625" style="0" customWidth="1"/>
    <col min="3" max="3" width="9.875" style="0" customWidth="1"/>
    <col min="5" max="5" width="18.625" style="0" customWidth="1"/>
  </cols>
  <sheetData>
    <row r="1" spans="3:5" ht="15.75" customHeight="1">
      <c r="C1" s="99" t="s">
        <v>133</v>
      </c>
      <c r="D1" s="99"/>
      <c r="E1" s="99"/>
    </row>
    <row r="2" spans="3:5" ht="18" customHeight="1">
      <c r="C2" s="99" t="s">
        <v>11</v>
      </c>
      <c r="D2" s="99"/>
      <c r="E2" s="99"/>
    </row>
    <row r="3" spans="3:5" ht="18.75" customHeight="1">
      <c r="C3" s="99" t="s">
        <v>148</v>
      </c>
      <c r="D3" s="99"/>
      <c r="E3" s="99"/>
    </row>
    <row r="4" spans="1:4" ht="15.75">
      <c r="A4" s="1"/>
      <c r="B4" s="1"/>
      <c r="C4" s="1"/>
      <c r="D4" s="1"/>
    </row>
    <row r="5" spans="1:5" ht="21" customHeight="1">
      <c r="A5" s="100" t="s">
        <v>71</v>
      </c>
      <c r="B5" s="101"/>
      <c r="C5" s="101"/>
      <c r="D5" s="101"/>
      <c r="E5" s="101"/>
    </row>
    <row r="6" spans="1:5" ht="16.5" thickBot="1">
      <c r="A6" s="1"/>
      <c r="B6" s="1"/>
      <c r="C6" s="1"/>
      <c r="D6" s="1"/>
      <c r="E6" s="61"/>
    </row>
    <row r="7" spans="1:5" ht="62.25" customHeight="1" thickBot="1">
      <c r="A7" s="62" t="s">
        <v>0</v>
      </c>
      <c r="B7" s="63" t="s">
        <v>1</v>
      </c>
      <c r="C7" s="64" t="s">
        <v>2</v>
      </c>
      <c r="D7" s="64" t="s">
        <v>3</v>
      </c>
      <c r="E7" s="2" t="s">
        <v>16</v>
      </c>
    </row>
    <row r="8" spans="1:5" ht="15.75" customHeight="1" thickBot="1">
      <c r="A8" s="62" t="s">
        <v>4</v>
      </c>
      <c r="B8" s="63">
        <v>1</v>
      </c>
      <c r="C8" s="64">
        <v>2</v>
      </c>
      <c r="D8" s="64">
        <v>3</v>
      </c>
      <c r="E8" s="65">
        <v>4</v>
      </c>
    </row>
    <row r="9" spans="1:5" ht="126">
      <c r="A9" s="66" t="s">
        <v>72</v>
      </c>
      <c r="B9" s="67" t="s">
        <v>73</v>
      </c>
      <c r="C9" s="68" t="s">
        <v>74</v>
      </c>
      <c r="D9" s="67" t="s">
        <v>75</v>
      </c>
      <c r="E9" s="69">
        <v>1.2</v>
      </c>
    </row>
    <row r="10" spans="1:5" ht="63">
      <c r="A10" s="6" t="s">
        <v>76</v>
      </c>
      <c r="B10" s="7" t="s">
        <v>77</v>
      </c>
      <c r="C10" s="8" t="s">
        <v>78</v>
      </c>
      <c r="D10" s="7" t="s">
        <v>75</v>
      </c>
      <c r="E10" s="69">
        <v>3931</v>
      </c>
    </row>
    <row r="11" spans="1:5" ht="63">
      <c r="A11" s="6" t="s">
        <v>79</v>
      </c>
      <c r="B11" s="7" t="s">
        <v>77</v>
      </c>
      <c r="C11" s="8" t="s">
        <v>80</v>
      </c>
      <c r="D11" s="7" t="s">
        <v>75</v>
      </c>
      <c r="E11" s="69">
        <v>3887</v>
      </c>
    </row>
    <row r="12" spans="1:5" ht="63">
      <c r="A12" s="6" t="s">
        <v>81</v>
      </c>
      <c r="B12" s="7" t="s">
        <v>77</v>
      </c>
      <c r="C12" s="8" t="s">
        <v>80</v>
      </c>
      <c r="D12" s="7" t="s">
        <v>75</v>
      </c>
      <c r="E12" s="69">
        <f>1192-238.4</f>
        <v>953.6</v>
      </c>
    </row>
    <row r="13" spans="1:5" ht="78.75">
      <c r="A13" s="6" t="s">
        <v>82</v>
      </c>
      <c r="B13" s="7" t="s">
        <v>65</v>
      </c>
      <c r="C13" s="8" t="s">
        <v>83</v>
      </c>
      <c r="D13" s="7" t="s">
        <v>84</v>
      </c>
      <c r="E13" s="69">
        <f>8609+5067.3</f>
        <v>13676.3</v>
      </c>
    </row>
    <row r="14" spans="1:5" ht="48" customHeight="1">
      <c r="A14" s="6" t="s">
        <v>85</v>
      </c>
      <c r="B14" s="7" t="s">
        <v>86</v>
      </c>
      <c r="C14" s="8" t="s">
        <v>78</v>
      </c>
      <c r="D14" s="7" t="s">
        <v>75</v>
      </c>
      <c r="E14" s="69">
        <f>6344+906</f>
        <v>7250</v>
      </c>
    </row>
    <row r="15" spans="1:5" ht="64.5" customHeight="1">
      <c r="A15" s="6" t="s">
        <v>87</v>
      </c>
      <c r="B15" s="7" t="s">
        <v>77</v>
      </c>
      <c r="C15" s="8" t="s">
        <v>78</v>
      </c>
      <c r="D15" s="7" t="s">
        <v>75</v>
      </c>
      <c r="E15" s="69">
        <f>2488.3-248.8</f>
        <v>2239.5</v>
      </c>
    </row>
    <row r="16" spans="1:5" ht="31.5" hidden="1">
      <c r="A16" s="6" t="s">
        <v>88</v>
      </c>
      <c r="B16" s="7" t="s">
        <v>65</v>
      </c>
      <c r="C16" s="8" t="s">
        <v>89</v>
      </c>
      <c r="D16" s="7" t="s">
        <v>84</v>
      </c>
      <c r="E16" s="69">
        <v>0</v>
      </c>
    </row>
    <row r="17" spans="1:5" ht="47.25">
      <c r="A17" s="6" t="s">
        <v>90</v>
      </c>
      <c r="B17" s="18" t="s">
        <v>26</v>
      </c>
      <c r="C17" s="19" t="s">
        <v>26</v>
      </c>
      <c r="D17" s="70" t="s">
        <v>26</v>
      </c>
      <c r="E17" s="69">
        <f>SUM(E18:E19)</f>
        <v>730</v>
      </c>
    </row>
    <row r="18" spans="1:5" ht="15.75">
      <c r="A18" s="71" t="s">
        <v>91</v>
      </c>
      <c r="B18" s="7" t="s">
        <v>5</v>
      </c>
      <c r="C18" s="8" t="s">
        <v>92</v>
      </c>
      <c r="D18" s="7" t="s">
        <v>6</v>
      </c>
      <c r="E18" s="81">
        <v>642</v>
      </c>
    </row>
    <row r="19" spans="1:5" ht="15.75">
      <c r="A19" s="20" t="s">
        <v>29</v>
      </c>
      <c r="B19" s="7" t="s">
        <v>27</v>
      </c>
      <c r="C19" s="8" t="s">
        <v>28</v>
      </c>
      <c r="D19" s="7" t="s">
        <v>6</v>
      </c>
      <c r="E19" s="81">
        <v>88</v>
      </c>
    </row>
    <row r="20" spans="1:5" ht="63" customHeight="1">
      <c r="A20" s="6" t="s">
        <v>93</v>
      </c>
      <c r="B20" s="7" t="s">
        <v>5</v>
      </c>
      <c r="C20" s="8" t="s">
        <v>92</v>
      </c>
      <c r="D20" s="7" t="s">
        <v>6</v>
      </c>
      <c r="E20" s="69">
        <f>373609-55274</f>
        <v>318335</v>
      </c>
    </row>
    <row r="21" spans="1:5" ht="45.75" customHeight="1">
      <c r="A21" s="6" t="s">
        <v>94</v>
      </c>
      <c r="B21" s="7" t="s">
        <v>5</v>
      </c>
      <c r="C21" s="8" t="s">
        <v>92</v>
      </c>
      <c r="D21" s="7" t="s">
        <v>6</v>
      </c>
      <c r="E21" s="69">
        <f>37050-4725</f>
        <v>32325</v>
      </c>
    </row>
    <row r="22" spans="1:7" ht="78.75" customHeight="1">
      <c r="A22" s="6" t="s">
        <v>95</v>
      </c>
      <c r="B22" s="7" t="s">
        <v>5</v>
      </c>
      <c r="C22" s="8" t="s">
        <v>96</v>
      </c>
      <c r="D22" s="7" t="s">
        <v>6</v>
      </c>
      <c r="E22" s="69">
        <v>6770.2</v>
      </c>
      <c r="G22" s="72"/>
    </row>
    <row r="23" spans="1:5" ht="63.75" customHeight="1">
      <c r="A23" s="6" t="s">
        <v>97</v>
      </c>
      <c r="B23" s="7" t="s">
        <v>5</v>
      </c>
      <c r="C23" s="8" t="s">
        <v>96</v>
      </c>
      <c r="D23" s="7" t="s">
        <v>6</v>
      </c>
      <c r="E23" s="69">
        <f>6789-1287</f>
        <v>5502</v>
      </c>
    </row>
    <row r="24" spans="1:5" ht="45.75" customHeight="1">
      <c r="A24" s="6" t="s">
        <v>98</v>
      </c>
      <c r="B24" s="7" t="s">
        <v>99</v>
      </c>
      <c r="C24" s="8" t="s">
        <v>100</v>
      </c>
      <c r="D24" s="7" t="s">
        <v>6</v>
      </c>
      <c r="E24" s="69">
        <v>14465</v>
      </c>
    </row>
    <row r="25" spans="1:5" ht="30" customHeight="1">
      <c r="A25" s="6" t="s">
        <v>101</v>
      </c>
      <c r="B25" s="7" t="s">
        <v>99</v>
      </c>
      <c r="C25" s="8" t="s">
        <v>102</v>
      </c>
      <c r="D25" s="7" t="s">
        <v>6</v>
      </c>
      <c r="E25" s="69">
        <v>13149.2</v>
      </c>
    </row>
    <row r="26" spans="1:5" ht="113.25" customHeight="1">
      <c r="A26" s="6" t="s">
        <v>103</v>
      </c>
      <c r="B26" s="73"/>
      <c r="C26" s="74"/>
      <c r="D26" s="73"/>
      <c r="E26" s="69">
        <v>29929</v>
      </c>
    </row>
    <row r="27" spans="1:5" ht="33.75" customHeight="1">
      <c r="A27" s="71" t="s">
        <v>104</v>
      </c>
      <c r="B27" s="73" t="s">
        <v>105</v>
      </c>
      <c r="C27" s="74" t="s">
        <v>106</v>
      </c>
      <c r="D27" s="73" t="s">
        <v>107</v>
      </c>
      <c r="E27" s="96" t="s">
        <v>108</v>
      </c>
    </row>
    <row r="28" spans="1:5" ht="15.75">
      <c r="A28" s="71" t="s">
        <v>109</v>
      </c>
      <c r="B28" s="73" t="s">
        <v>110</v>
      </c>
      <c r="C28" s="74" t="s">
        <v>111</v>
      </c>
      <c r="D28" s="73" t="s">
        <v>75</v>
      </c>
      <c r="E28" s="81">
        <v>1081.2</v>
      </c>
    </row>
    <row r="29" spans="1:5" ht="30" customHeight="1">
      <c r="A29" s="71" t="s">
        <v>112</v>
      </c>
      <c r="B29" s="73" t="s">
        <v>110</v>
      </c>
      <c r="C29" s="74" t="s">
        <v>113</v>
      </c>
      <c r="D29" s="73" t="s">
        <v>84</v>
      </c>
      <c r="E29" s="81">
        <v>27053</v>
      </c>
    </row>
    <row r="30" spans="1:5" ht="31.5">
      <c r="A30" s="71" t="s">
        <v>104</v>
      </c>
      <c r="B30" s="73" t="s">
        <v>110</v>
      </c>
      <c r="C30" s="74" t="s">
        <v>114</v>
      </c>
      <c r="D30" s="73" t="s">
        <v>84</v>
      </c>
      <c r="E30" s="81">
        <v>1417.8</v>
      </c>
    </row>
    <row r="31" spans="1:5" ht="15.75">
      <c r="A31" s="71" t="s">
        <v>115</v>
      </c>
      <c r="B31" s="73" t="s">
        <v>110</v>
      </c>
      <c r="C31" s="74" t="s">
        <v>116</v>
      </c>
      <c r="D31" s="73" t="s">
        <v>75</v>
      </c>
      <c r="E31" s="81">
        <v>142.8</v>
      </c>
    </row>
    <row r="32" spans="1:5" ht="96.75" customHeight="1">
      <c r="A32" s="6" t="s">
        <v>117</v>
      </c>
      <c r="B32" s="73" t="s">
        <v>65</v>
      </c>
      <c r="C32" s="74" t="s">
        <v>145</v>
      </c>
      <c r="D32" s="73" t="s">
        <v>84</v>
      </c>
      <c r="E32" s="69">
        <f>2929-737</f>
        <v>2192</v>
      </c>
    </row>
    <row r="33" spans="1:5" ht="63">
      <c r="A33" s="6" t="s">
        <v>118</v>
      </c>
      <c r="B33" s="7" t="s">
        <v>7</v>
      </c>
      <c r="C33" s="8" t="s">
        <v>8</v>
      </c>
      <c r="D33" s="7" t="s">
        <v>6</v>
      </c>
      <c r="E33" s="69">
        <f>980-76</f>
        <v>904</v>
      </c>
    </row>
    <row r="34" spans="1:5" ht="110.25">
      <c r="A34" s="9" t="s">
        <v>119</v>
      </c>
      <c r="B34" s="75" t="s">
        <v>65</v>
      </c>
      <c r="C34" s="76" t="s">
        <v>120</v>
      </c>
      <c r="D34" s="75" t="s">
        <v>84</v>
      </c>
      <c r="E34" s="69">
        <v>5264</v>
      </c>
    </row>
    <row r="35" spans="1:5" ht="63">
      <c r="A35" s="77" t="s">
        <v>121</v>
      </c>
      <c r="B35" s="78" t="s">
        <v>122</v>
      </c>
      <c r="C35" s="78" t="s">
        <v>123</v>
      </c>
      <c r="D35" s="79" t="s">
        <v>124</v>
      </c>
      <c r="E35" s="74" t="s">
        <v>125</v>
      </c>
    </row>
    <row r="36" spans="1:7" ht="123.75" customHeight="1">
      <c r="A36" s="9" t="s">
        <v>126</v>
      </c>
      <c r="B36" s="75" t="s">
        <v>7</v>
      </c>
      <c r="C36" s="76" t="s">
        <v>8</v>
      </c>
      <c r="D36" s="75" t="s">
        <v>6</v>
      </c>
      <c r="E36" s="69">
        <v>918</v>
      </c>
      <c r="G36" s="72"/>
    </row>
    <row r="37" spans="1:5" ht="123.75" customHeight="1">
      <c r="A37" s="9" t="s">
        <v>127</v>
      </c>
      <c r="B37" s="75" t="s">
        <v>110</v>
      </c>
      <c r="C37" s="76" t="s">
        <v>128</v>
      </c>
      <c r="D37" s="75" t="s">
        <v>84</v>
      </c>
      <c r="E37" s="69">
        <v>5701.8</v>
      </c>
    </row>
    <row r="38" spans="1:7" ht="123.75" customHeight="1">
      <c r="A38" s="9" t="s">
        <v>129</v>
      </c>
      <c r="B38" s="75" t="s">
        <v>110</v>
      </c>
      <c r="C38" s="76" t="s">
        <v>128</v>
      </c>
      <c r="D38" s="75" t="s">
        <v>84</v>
      </c>
      <c r="E38" s="69">
        <v>4519.6</v>
      </c>
      <c r="G38" s="72"/>
    </row>
    <row r="39" spans="1:7" ht="66" customHeight="1">
      <c r="A39" s="6" t="s">
        <v>130</v>
      </c>
      <c r="B39" s="7" t="s">
        <v>110</v>
      </c>
      <c r="C39" s="8" t="s">
        <v>131</v>
      </c>
      <c r="D39" s="7" t="s">
        <v>84</v>
      </c>
      <c r="E39" s="69">
        <v>696</v>
      </c>
      <c r="G39" s="72"/>
    </row>
    <row r="40" spans="1:5" ht="96" customHeight="1">
      <c r="A40" s="6" t="s">
        <v>146</v>
      </c>
      <c r="B40" s="7" t="s">
        <v>51</v>
      </c>
      <c r="C40" s="8" t="s">
        <v>52</v>
      </c>
      <c r="D40" s="7" t="s">
        <v>6</v>
      </c>
      <c r="E40" s="69">
        <v>3471.5</v>
      </c>
    </row>
    <row r="41" spans="1:5" ht="94.5">
      <c r="A41" s="6" t="s">
        <v>147</v>
      </c>
      <c r="B41" s="7" t="s">
        <v>51</v>
      </c>
      <c r="C41" s="8" t="s">
        <v>52</v>
      </c>
      <c r="D41" s="7" t="s">
        <v>6</v>
      </c>
      <c r="E41" s="69">
        <v>2021</v>
      </c>
    </row>
    <row r="42" spans="1:5" ht="16.5" thickBot="1">
      <c r="A42" s="54"/>
      <c r="B42" s="56"/>
      <c r="C42" s="80"/>
      <c r="D42" s="56"/>
      <c r="E42" s="81"/>
    </row>
    <row r="43" spans="1:5" ht="16.5" thickBot="1">
      <c r="A43" s="82" t="s">
        <v>10</v>
      </c>
      <c r="B43" s="83" t="s">
        <v>132</v>
      </c>
      <c r="C43" s="10" t="s">
        <v>132</v>
      </c>
      <c r="D43" s="83" t="s">
        <v>132</v>
      </c>
      <c r="E43" s="11">
        <f>E9+E10+E11+E12+E13+E14+E15+E17+E20+E21+E22+E23+E24+E25+E26+E32+E33+E34+E36+E37+E38+E39+139+E40+E41</f>
        <v>478970.89999999997</v>
      </c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84"/>
    </row>
    <row r="47" spans="1:5" ht="15.75">
      <c r="A47" s="1"/>
      <c r="B47" s="1"/>
      <c r="C47" s="1"/>
      <c r="D47" s="1"/>
      <c r="E47" s="85"/>
    </row>
    <row r="48" spans="1:5" ht="15.75">
      <c r="A48" s="1"/>
      <c r="B48" s="1"/>
      <c r="C48" s="1"/>
      <c r="D48" s="1"/>
      <c r="E48" s="1"/>
    </row>
    <row r="49" spans="1:5" ht="15.75">
      <c r="A49" s="1"/>
      <c r="B49" s="1"/>
      <c r="C49" s="1"/>
      <c r="D49" s="1"/>
      <c r="E49" s="86"/>
    </row>
    <row r="50" spans="1:5" ht="15.75">
      <c r="A50" s="1"/>
      <c r="B50" s="1"/>
      <c r="C50" s="1"/>
      <c r="D50" s="1"/>
      <c r="E50" s="1"/>
    </row>
    <row r="51" spans="1:5" ht="15.75">
      <c r="A51" s="1"/>
      <c r="B51" s="1"/>
      <c r="C51" s="1"/>
      <c r="D51" s="1"/>
      <c r="E51" s="61"/>
    </row>
    <row r="52" spans="1:5" ht="15.75">
      <c r="A52" s="1"/>
      <c r="B52" s="1"/>
      <c r="C52" s="1"/>
      <c r="D52" s="1"/>
      <c r="E52" s="61"/>
    </row>
    <row r="53" spans="1:5" ht="15.75">
      <c r="A53" s="1"/>
      <c r="B53" s="1"/>
      <c r="C53" s="1"/>
      <c r="D53" s="1"/>
      <c r="E53" s="61"/>
    </row>
    <row r="54" spans="1:5" ht="15.75">
      <c r="A54" s="1"/>
      <c r="B54" s="1"/>
      <c r="C54" s="1"/>
      <c r="D54" s="1"/>
      <c r="E54" s="61"/>
    </row>
    <row r="55" spans="1:5" ht="15.75">
      <c r="A55" s="1"/>
      <c r="B55" s="1"/>
      <c r="C55" s="1"/>
      <c r="D55" s="1"/>
      <c r="E55" s="61"/>
    </row>
    <row r="56" spans="1:5" ht="15.75">
      <c r="A56" s="1"/>
      <c r="B56" s="1"/>
      <c r="C56" s="1"/>
      <c r="D56" s="1"/>
      <c r="E56" s="61"/>
    </row>
    <row r="57" spans="1:5" ht="15.75">
      <c r="A57" s="1"/>
      <c r="B57" s="1"/>
      <c r="C57" s="1"/>
      <c r="D57" s="1"/>
      <c r="E57" s="61"/>
    </row>
    <row r="58" spans="1:5" ht="15.75">
      <c r="A58" s="1"/>
      <c r="B58" s="1"/>
      <c r="C58" s="1"/>
      <c r="D58" s="1"/>
      <c r="E58" s="61"/>
    </row>
    <row r="59" spans="1:5" ht="15.75">
      <c r="A59" s="1"/>
      <c r="B59" s="1"/>
      <c r="C59" s="1"/>
      <c r="D59" s="1"/>
      <c r="E59" s="61"/>
    </row>
    <row r="60" spans="1:5" ht="15.75">
      <c r="A60" s="1"/>
      <c r="B60" s="1"/>
      <c r="C60" s="1"/>
      <c r="D60" s="1"/>
      <c r="E60" s="61"/>
    </row>
    <row r="61" spans="1:5" ht="15.75">
      <c r="A61" s="1"/>
      <c r="B61" s="1"/>
      <c r="C61" s="1"/>
      <c r="D61" s="1"/>
      <c r="E61" s="61"/>
    </row>
    <row r="62" spans="1:5" ht="15.75">
      <c r="A62" s="1"/>
      <c r="B62" s="1"/>
      <c r="C62" s="1"/>
      <c r="D62" s="1"/>
      <c r="E62" s="61"/>
    </row>
    <row r="63" spans="1:5" ht="15.75">
      <c r="A63" s="1"/>
      <c r="B63" s="1"/>
      <c r="C63" s="1"/>
      <c r="D63" s="1"/>
      <c r="E63" s="61"/>
    </row>
    <row r="64" spans="1:5" ht="15.75">
      <c r="A64" s="1"/>
      <c r="B64" s="1"/>
      <c r="C64" s="1"/>
      <c r="D64" s="1"/>
      <c r="E64" s="61"/>
    </row>
    <row r="65" spans="1:5" ht="15.75">
      <c r="A65" s="1"/>
      <c r="B65" s="1"/>
      <c r="C65" s="1"/>
      <c r="D65" s="1"/>
      <c r="E65" s="61"/>
    </row>
    <row r="66" spans="1:5" ht="15.75">
      <c r="A66" s="1"/>
      <c r="B66" s="1"/>
      <c r="C66" s="1"/>
      <c r="D66" s="1"/>
      <c r="E66" s="61"/>
    </row>
    <row r="67" spans="1:5" ht="15.75">
      <c r="A67" s="1"/>
      <c r="B67" s="1"/>
      <c r="C67" s="1"/>
      <c r="D67" s="1"/>
      <c r="E67" s="61"/>
    </row>
    <row r="68" spans="1:5" ht="15.75">
      <c r="A68" s="1"/>
      <c r="B68" s="1"/>
      <c r="C68" s="1"/>
      <c r="D68" s="1"/>
      <c r="E68" s="61"/>
    </row>
    <row r="69" spans="1:5" ht="15.75">
      <c r="A69" s="1"/>
      <c r="B69" s="1"/>
      <c r="C69" s="1"/>
      <c r="D69" s="1"/>
      <c r="E69" s="61"/>
    </row>
    <row r="70" spans="1:5" ht="15.75">
      <c r="A70" s="1"/>
      <c r="B70" s="1"/>
      <c r="C70" s="1"/>
      <c r="D70" s="1"/>
      <c r="E70" s="61"/>
    </row>
    <row r="71" spans="1:5" ht="15.75">
      <c r="A71" s="1"/>
      <c r="B71" s="1"/>
      <c r="C71" s="1"/>
      <c r="D71" s="1"/>
      <c r="E71" s="61"/>
    </row>
    <row r="72" spans="1:5" ht="15.75">
      <c r="A72" s="1"/>
      <c r="B72" s="1"/>
      <c r="C72" s="1"/>
      <c r="D72" s="1"/>
      <c r="E72" s="61"/>
    </row>
    <row r="73" spans="1:5" ht="15.75">
      <c r="A73" s="1"/>
      <c r="B73" s="1"/>
      <c r="C73" s="1"/>
      <c r="D73" s="1"/>
      <c r="E73" s="61"/>
    </row>
    <row r="74" spans="1:5" ht="15.75">
      <c r="A74" s="1"/>
      <c r="B74" s="1"/>
      <c r="C74" s="1"/>
      <c r="D74" s="1"/>
      <c r="E74" s="61"/>
    </row>
    <row r="75" spans="1:5" ht="15.75">
      <c r="A75" s="1"/>
      <c r="B75" s="1"/>
      <c r="C75" s="1"/>
      <c r="D75" s="1"/>
      <c r="E75" s="61"/>
    </row>
    <row r="76" spans="1:5" ht="15.75">
      <c r="A76" s="1"/>
      <c r="B76" s="1"/>
      <c r="C76" s="1"/>
      <c r="D76" s="1"/>
      <c r="E76" s="61"/>
    </row>
    <row r="77" spans="1:5" ht="15.75">
      <c r="A77" s="1"/>
      <c r="B77" s="1"/>
      <c r="C77" s="1"/>
      <c r="D77" s="1"/>
      <c r="E77" s="61"/>
    </row>
    <row r="78" spans="1:5" ht="12.75">
      <c r="A78" s="61"/>
      <c r="B78" s="61"/>
      <c r="C78" s="61"/>
      <c r="D78" s="61"/>
      <c r="E78" s="61"/>
    </row>
    <row r="79" spans="1:5" ht="12.75">
      <c r="A79" s="61"/>
      <c r="B79" s="61"/>
      <c r="C79" s="61"/>
      <c r="D79" s="61"/>
      <c r="E79" s="61"/>
    </row>
    <row r="80" spans="1:5" ht="12.75">
      <c r="A80" s="61"/>
      <c r="B80" s="61"/>
      <c r="C80" s="61"/>
      <c r="D80" s="61"/>
      <c r="E80" s="61"/>
    </row>
    <row r="81" spans="1:5" ht="12.75">
      <c r="A81" s="61"/>
      <c r="B81" s="61"/>
      <c r="C81" s="61"/>
      <c r="D81" s="61"/>
      <c r="E81" s="61"/>
    </row>
    <row r="82" spans="1:5" ht="12.75">
      <c r="A82" s="61"/>
      <c r="B82" s="61"/>
      <c r="C82" s="61"/>
      <c r="D82" s="61"/>
      <c r="E82" s="61"/>
    </row>
    <row r="83" spans="1:5" ht="12.75">
      <c r="A83" s="61"/>
      <c r="B83" s="61"/>
      <c r="C83" s="61"/>
      <c r="D83" s="61"/>
      <c r="E83" s="61"/>
    </row>
    <row r="84" spans="1:5" ht="12.75">
      <c r="A84" s="61"/>
      <c r="B84" s="61"/>
      <c r="C84" s="61"/>
      <c r="D84" s="61"/>
      <c r="E84" s="61"/>
    </row>
    <row r="85" spans="1:5" ht="12.75">
      <c r="A85" s="61"/>
      <c r="B85" s="61"/>
      <c r="C85" s="61"/>
      <c r="D85" s="61"/>
      <c r="E85" s="61"/>
    </row>
    <row r="86" spans="1:5" ht="12.75">
      <c r="A86" s="61"/>
      <c r="B86" s="61"/>
      <c r="C86" s="61"/>
      <c r="D86" s="61"/>
      <c r="E86" s="61"/>
    </row>
    <row r="87" spans="1:5" ht="12.75">
      <c r="A87" s="61"/>
      <c r="B87" s="61"/>
      <c r="C87" s="61"/>
      <c r="D87" s="61"/>
      <c r="E87" s="61"/>
    </row>
  </sheetData>
  <mergeCells count="4">
    <mergeCell ref="C1:E1"/>
    <mergeCell ref="C2:E2"/>
    <mergeCell ref="C3:E3"/>
    <mergeCell ref="A5:E5"/>
  </mergeCells>
  <printOptions/>
  <pageMargins left="0.75" right="0.3" top="0.56" bottom="0.6" header="0.26" footer="0.5"/>
  <pageSetup firstPageNumber="42" useFirstPageNumber="1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8.875" style="0" customWidth="1"/>
    <col min="4" max="4" width="7.875" style="0" customWidth="1"/>
    <col min="5" max="5" width="16.25390625" style="0" customWidth="1"/>
  </cols>
  <sheetData>
    <row r="1" spans="3:5" ht="15.75">
      <c r="C1" s="99" t="s">
        <v>69</v>
      </c>
      <c r="D1" s="99"/>
      <c r="E1" s="99"/>
    </row>
    <row r="2" spans="3:5" ht="15.75">
      <c r="C2" s="99" t="s">
        <v>11</v>
      </c>
      <c r="D2" s="99"/>
      <c r="E2" s="99"/>
    </row>
    <row r="3" spans="3:5" ht="15.75" customHeight="1">
      <c r="C3" s="99" t="s">
        <v>148</v>
      </c>
      <c r="D3" s="99"/>
      <c r="E3" s="99"/>
    </row>
    <row r="5" spans="1:5" ht="18.75">
      <c r="A5" s="102" t="s">
        <v>17</v>
      </c>
      <c r="B5" s="102"/>
      <c r="C5" s="102"/>
      <c r="D5" s="102"/>
      <c r="E5" s="102"/>
    </row>
    <row r="6" spans="1:4" ht="16.5" thickBot="1">
      <c r="A6" s="1"/>
      <c r="B6" s="1"/>
      <c r="C6" s="1"/>
      <c r="D6" s="1"/>
    </row>
    <row r="7" spans="1:5" ht="34.5" customHeight="1" thickBot="1">
      <c r="A7" s="5" t="s">
        <v>0</v>
      </c>
      <c r="B7" s="3" t="s">
        <v>1</v>
      </c>
      <c r="C7" s="3" t="s">
        <v>2</v>
      </c>
      <c r="D7" s="4" t="s">
        <v>3</v>
      </c>
      <c r="E7" s="2" t="s">
        <v>16</v>
      </c>
    </row>
    <row r="8" spans="1:5" ht="92.25" customHeight="1" thickBot="1">
      <c r="A8" s="91" t="s">
        <v>12</v>
      </c>
      <c r="B8" s="10" t="s">
        <v>13</v>
      </c>
      <c r="C8" s="10" t="s">
        <v>14</v>
      </c>
      <c r="D8" s="83" t="s">
        <v>15</v>
      </c>
      <c r="E8" s="97">
        <v>20244.9</v>
      </c>
    </row>
    <row r="9" spans="1:5" ht="51" customHeight="1" thickBot="1">
      <c r="A9" s="95" t="s">
        <v>143</v>
      </c>
      <c r="B9" s="21" t="s">
        <v>138</v>
      </c>
      <c r="C9" s="21" t="s">
        <v>9</v>
      </c>
      <c r="D9" s="87" t="s">
        <v>75</v>
      </c>
      <c r="E9" s="88">
        <v>715.8</v>
      </c>
    </row>
    <row r="10" spans="1:5" ht="69" customHeight="1" thickBot="1">
      <c r="A10" s="91" t="s">
        <v>58</v>
      </c>
      <c r="B10" s="21" t="s">
        <v>59</v>
      </c>
      <c r="C10" s="21" t="s">
        <v>60</v>
      </c>
      <c r="D10" s="87" t="s">
        <v>39</v>
      </c>
      <c r="E10" s="88">
        <v>1296</v>
      </c>
    </row>
    <row r="11" spans="1:5" ht="51" customHeight="1" thickBot="1">
      <c r="A11" s="91" t="s">
        <v>137</v>
      </c>
      <c r="B11" s="21" t="s">
        <v>59</v>
      </c>
      <c r="C11" s="21" t="s">
        <v>60</v>
      </c>
      <c r="D11" s="87" t="s">
        <v>39</v>
      </c>
      <c r="E11" s="88">
        <v>200</v>
      </c>
    </row>
    <row r="12" spans="1:5" ht="51.75" customHeight="1" thickBot="1">
      <c r="A12" s="91" t="s">
        <v>134</v>
      </c>
      <c r="B12" s="21" t="s">
        <v>135</v>
      </c>
      <c r="C12" s="21" t="s">
        <v>9</v>
      </c>
      <c r="D12" s="87" t="s">
        <v>136</v>
      </c>
      <c r="E12" s="88">
        <v>21</v>
      </c>
    </row>
    <row r="13" spans="1:5" ht="66.75" customHeight="1" thickBot="1">
      <c r="A13" s="91" t="s">
        <v>142</v>
      </c>
      <c r="B13" s="21" t="s">
        <v>27</v>
      </c>
      <c r="C13" s="21" t="s">
        <v>9</v>
      </c>
      <c r="D13" s="87" t="s">
        <v>61</v>
      </c>
      <c r="E13" s="88">
        <v>500</v>
      </c>
    </row>
    <row r="14" spans="1:5" ht="56.25" customHeight="1" thickBot="1">
      <c r="A14" s="91" t="s">
        <v>64</v>
      </c>
      <c r="B14" s="21" t="s">
        <v>27</v>
      </c>
      <c r="C14" s="21" t="s">
        <v>9</v>
      </c>
      <c r="D14" s="87" t="s">
        <v>61</v>
      </c>
      <c r="E14" s="88">
        <v>81.4</v>
      </c>
    </row>
    <row r="15" spans="1:5" s="17" customFormat="1" ht="80.25" customHeight="1">
      <c r="A15" s="91" t="s">
        <v>62</v>
      </c>
      <c r="B15" s="21" t="s">
        <v>18</v>
      </c>
      <c r="C15" s="21" t="s">
        <v>19</v>
      </c>
      <c r="D15" s="87" t="s">
        <v>20</v>
      </c>
      <c r="E15" s="88">
        <f>SUM(E16:E20)</f>
        <v>5326.5</v>
      </c>
    </row>
    <row r="16" spans="1:5" s="17" customFormat="1" ht="23.25" customHeight="1">
      <c r="A16" s="92" t="s">
        <v>139</v>
      </c>
      <c r="B16" s="8" t="s">
        <v>7</v>
      </c>
      <c r="C16" s="8" t="s">
        <v>8</v>
      </c>
      <c r="D16" s="7" t="s">
        <v>6</v>
      </c>
      <c r="E16" s="89">
        <v>642.1</v>
      </c>
    </row>
    <row r="17" spans="1:5" s="17" customFormat="1" ht="15" customHeight="1">
      <c r="A17" s="92" t="s">
        <v>140</v>
      </c>
      <c r="B17" s="8" t="s">
        <v>5</v>
      </c>
      <c r="C17" s="8" t="s">
        <v>92</v>
      </c>
      <c r="D17" s="7" t="s">
        <v>6</v>
      </c>
      <c r="E17" s="89">
        <v>2034.4</v>
      </c>
    </row>
    <row r="18" spans="1:5" s="17" customFormat="1" ht="24" customHeight="1">
      <c r="A18" s="92" t="s">
        <v>21</v>
      </c>
      <c r="B18" s="8" t="s">
        <v>5</v>
      </c>
      <c r="C18" s="8" t="s">
        <v>22</v>
      </c>
      <c r="D18" s="7" t="s">
        <v>6</v>
      </c>
      <c r="E18" s="89">
        <f>950+300</f>
        <v>1250</v>
      </c>
    </row>
    <row r="19" spans="1:5" s="17" customFormat="1" ht="34.5" customHeight="1">
      <c r="A19" s="92" t="s">
        <v>141</v>
      </c>
      <c r="B19" s="8" t="s">
        <v>24</v>
      </c>
      <c r="C19" s="8" t="s">
        <v>144</v>
      </c>
      <c r="D19" s="7" t="s">
        <v>6</v>
      </c>
      <c r="E19" s="89">
        <v>900</v>
      </c>
    </row>
    <row r="20" spans="1:5" ht="16.5" thickBot="1">
      <c r="A20" s="93" t="s">
        <v>23</v>
      </c>
      <c r="B20" s="76" t="s">
        <v>24</v>
      </c>
      <c r="C20" s="76" t="s">
        <v>25</v>
      </c>
      <c r="D20" s="75" t="s">
        <v>6</v>
      </c>
      <c r="E20" s="90">
        <v>500</v>
      </c>
    </row>
    <row r="21" spans="1:5" ht="16.5" thickBot="1">
      <c r="A21" s="94" t="s">
        <v>10</v>
      </c>
      <c r="B21" s="15"/>
      <c r="C21" s="15"/>
      <c r="D21" s="14"/>
      <c r="E21" s="11">
        <f>E15+E14+E12+E11+E10+E9+E8+E13</f>
        <v>28385.600000000002</v>
      </c>
    </row>
    <row r="22" spans="1:5" ht="15.75">
      <c r="A22" s="1"/>
      <c r="B22" s="1"/>
      <c r="C22" s="1"/>
      <c r="D22" s="1"/>
      <c r="E22" s="98"/>
    </row>
    <row r="23" spans="1:5" ht="15.75">
      <c r="A23" s="1"/>
      <c r="B23" s="1"/>
      <c r="C23" s="1"/>
      <c r="D23" s="1"/>
      <c r="E23" s="16"/>
    </row>
    <row r="24" spans="1:5" ht="15.75">
      <c r="A24" s="1"/>
      <c r="B24" s="1"/>
      <c r="C24" s="1"/>
      <c r="D24" s="1"/>
      <c r="E24" s="13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  <row r="51" spans="1:4" ht="15.75">
      <c r="A51" s="1"/>
      <c r="B51" s="1"/>
      <c r="C51" s="1"/>
      <c r="D51" s="1"/>
    </row>
    <row r="52" spans="1:4" ht="15.75">
      <c r="A52" s="1"/>
      <c r="B52" s="1"/>
      <c r="C52" s="1"/>
      <c r="D52" s="1"/>
    </row>
    <row r="53" spans="1:4" ht="15.75">
      <c r="A53" s="1"/>
      <c r="B53" s="1"/>
      <c r="C53" s="1"/>
      <c r="D53" s="1"/>
    </row>
  </sheetData>
  <mergeCells count="4">
    <mergeCell ref="A5:E5"/>
    <mergeCell ref="C1:E1"/>
    <mergeCell ref="C2:E2"/>
    <mergeCell ref="C3:E3"/>
  </mergeCells>
  <printOptions/>
  <pageMargins left="0.69" right="0.19" top="0.47" bottom="0.51" header="0.21" footer="0.28"/>
  <pageSetup firstPageNumber="48" useFirstPageNumber="1" horizontalDpi="200" verticalDpi="2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">
      <selection activeCell="H7" sqref="H7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4.625" style="0" customWidth="1"/>
  </cols>
  <sheetData>
    <row r="1" spans="3:5" ht="15.75">
      <c r="C1" s="99" t="s">
        <v>70</v>
      </c>
      <c r="D1" s="99"/>
      <c r="E1" s="99"/>
    </row>
    <row r="2" spans="3:5" ht="15.75">
      <c r="C2" s="99" t="s">
        <v>30</v>
      </c>
      <c r="D2" s="99"/>
      <c r="E2" s="99"/>
    </row>
    <row r="3" spans="3:5" ht="15.75" customHeight="1">
      <c r="C3" s="99" t="s">
        <v>149</v>
      </c>
      <c r="D3" s="99"/>
      <c r="E3" s="99"/>
    </row>
    <row r="5" spans="1:5" ht="42.75" customHeight="1">
      <c r="A5" s="103" t="s">
        <v>31</v>
      </c>
      <c r="B5" s="104"/>
      <c r="C5" s="104"/>
      <c r="D5" s="104"/>
      <c r="E5" s="104"/>
    </row>
    <row r="6" spans="1:5" ht="16.5" thickBot="1">
      <c r="A6" s="1"/>
      <c r="B6" s="1"/>
      <c r="C6" s="1"/>
      <c r="D6" s="1"/>
      <c r="E6" s="1"/>
    </row>
    <row r="7" spans="1:5" ht="87.75" customHeight="1" thickBot="1">
      <c r="A7" s="22" t="s">
        <v>0</v>
      </c>
      <c r="B7" s="23" t="s">
        <v>1</v>
      </c>
      <c r="C7" s="24" t="s">
        <v>2</v>
      </c>
      <c r="D7" s="24" t="s">
        <v>3</v>
      </c>
      <c r="E7" s="2" t="s">
        <v>16</v>
      </c>
    </row>
    <row r="8" spans="1:5" ht="16.5" thickBot="1">
      <c r="A8" s="25" t="s">
        <v>4</v>
      </c>
      <c r="B8" s="25">
        <v>1</v>
      </c>
      <c r="C8" s="26">
        <v>2</v>
      </c>
      <c r="D8" s="25">
        <v>3</v>
      </c>
      <c r="E8" s="25">
        <v>4</v>
      </c>
    </row>
    <row r="9" spans="1:6" ht="47.25">
      <c r="A9" s="27" t="s">
        <v>32</v>
      </c>
      <c r="B9" s="28" t="s">
        <v>26</v>
      </c>
      <c r="C9" s="29" t="s">
        <v>26</v>
      </c>
      <c r="D9" s="28" t="s">
        <v>26</v>
      </c>
      <c r="E9" s="30">
        <f>SUM(E10:E11)</f>
        <v>28040</v>
      </c>
      <c r="F9" s="13"/>
    </row>
    <row r="10" spans="1:6" ht="47.25">
      <c r="A10" s="31" t="s">
        <v>33</v>
      </c>
      <c r="B10" s="32" t="s">
        <v>34</v>
      </c>
      <c r="C10" s="33" t="s">
        <v>9</v>
      </c>
      <c r="D10" s="32" t="s">
        <v>35</v>
      </c>
      <c r="E10" s="34">
        <v>6791</v>
      </c>
      <c r="F10" s="13"/>
    </row>
    <row r="11" spans="1:6" ht="66.75" customHeight="1">
      <c r="A11" s="31" t="s">
        <v>36</v>
      </c>
      <c r="B11" s="32" t="s">
        <v>34</v>
      </c>
      <c r="C11" s="33" t="s">
        <v>9</v>
      </c>
      <c r="D11" s="32" t="s">
        <v>35</v>
      </c>
      <c r="E11" s="34">
        <v>21249</v>
      </c>
      <c r="F11" s="13"/>
    </row>
    <row r="12" spans="1:6" ht="17.25" customHeight="1" hidden="1">
      <c r="A12" s="31"/>
      <c r="B12" s="32"/>
      <c r="C12" s="33"/>
      <c r="D12" s="32"/>
      <c r="E12" s="34"/>
      <c r="F12" s="13"/>
    </row>
    <row r="13" spans="1:6" ht="47.25">
      <c r="A13" s="35" t="s">
        <v>37</v>
      </c>
      <c r="B13" s="32" t="s">
        <v>34</v>
      </c>
      <c r="C13" s="33" t="s">
        <v>38</v>
      </c>
      <c r="D13" s="32" t="s">
        <v>39</v>
      </c>
      <c r="E13" s="57">
        <v>91885.6</v>
      </c>
      <c r="F13" s="13"/>
    </row>
    <row r="14" spans="1:6" ht="63">
      <c r="A14" s="35" t="s">
        <v>40</v>
      </c>
      <c r="B14" s="32" t="s">
        <v>34</v>
      </c>
      <c r="C14" s="33" t="s">
        <v>38</v>
      </c>
      <c r="D14" s="32" t="s">
        <v>39</v>
      </c>
      <c r="E14" s="57">
        <v>23333.3</v>
      </c>
      <c r="F14" s="13"/>
    </row>
    <row r="15" spans="1:6" ht="15.75" hidden="1">
      <c r="A15" s="36"/>
      <c r="B15" s="37"/>
      <c r="C15" s="38"/>
      <c r="D15" s="37"/>
      <c r="E15" s="34"/>
      <c r="F15" s="13"/>
    </row>
    <row r="16" spans="1:6" ht="78.75">
      <c r="A16" s="39" t="s">
        <v>41</v>
      </c>
      <c r="B16" s="18" t="s">
        <v>26</v>
      </c>
      <c r="C16" s="19" t="s">
        <v>26</v>
      </c>
      <c r="D16" s="18" t="s">
        <v>26</v>
      </c>
      <c r="E16" s="57">
        <f>E17+E18+E19</f>
        <v>15120</v>
      </c>
      <c r="F16" s="13"/>
    </row>
    <row r="17" spans="1:6" ht="15.75">
      <c r="A17" s="20" t="s">
        <v>42</v>
      </c>
      <c r="B17" s="37" t="s">
        <v>7</v>
      </c>
      <c r="C17" s="38" t="s">
        <v>8</v>
      </c>
      <c r="D17" s="37" t="s">
        <v>6</v>
      </c>
      <c r="E17" s="34">
        <v>13534</v>
      </c>
      <c r="F17" s="13"/>
    </row>
    <row r="18" spans="1:6" ht="18" customHeight="1">
      <c r="A18" s="20" t="s">
        <v>43</v>
      </c>
      <c r="B18" s="37" t="s">
        <v>5</v>
      </c>
      <c r="C18" s="38" t="s">
        <v>22</v>
      </c>
      <c r="D18" s="37" t="s">
        <v>6</v>
      </c>
      <c r="E18" s="34">
        <v>948</v>
      </c>
      <c r="F18" s="13"/>
    </row>
    <row r="19" spans="1:6" ht="15.75">
      <c r="A19" s="20" t="s">
        <v>29</v>
      </c>
      <c r="B19" s="37" t="s">
        <v>27</v>
      </c>
      <c r="C19" s="38" t="s">
        <v>28</v>
      </c>
      <c r="D19" s="37" t="s">
        <v>6</v>
      </c>
      <c r="E19" s="34">
        <v>638</v>
      </c>
      <c r="F19" s="13"/>
    </row>
    <row r="20" spans="1:6" ht="15.75">
      <c r="A20" s="39"/>
      <c r="B20" s="37"/>
      <c r="C20" s="38"/>
      <c r="D20" s="37"/>
      <c r="E20" s="34"/>
      <c r="F20" s="13"/>
    </row>
    <row r="21" spans="1:6" ht="47.25">
      <c r="A21" s="39" t="s">
        <v>44</v>
      </c>
      <c r="B21" s="18" t="s">
        <v>26</v>
      </c>
      <c r="C21" s="19" t="s">
        <v>26</v>
      </c>
      <c r="D21" s="18" t="s">
        <v>26</v>
      </c>
      <c r="E21" s="57">
        <f>E22+E24</f>
        <v>38269</v>
      </c>
      <c r="F21" s="13"/>
    </row>
    <row r="22" spans="1:6" ht="31.5">
      <c r="A22" s="36" t="s">
        <v>45</v>
      </c>
      <c r="B22" s="40" t="s">
        <v>7</v>
      </c>
      <c r="C22" s="41" t="s">
        <v>9</v>
      </c>
      <c r="D22" s="40" t="s">
        <v>35</v>
      </c>
      <c r="E22" s="34">
        <f>E23</f>
        <v>10000</v>
      </c>
      <c r="F22" s="13"/>
    </row>
    <row r="23" spans="1:6" ht="24.75" customHeight="1">
      <c r="A23" s="42" t="s">
        <v>46</v>
      </c>
      <c r="B23" s="43" t="s">
        <v>7</v>
      </c>
      <c r="C23" s="44" t="s">
        <v>9</v>
      </c>
      <c r="D23" s="43" t="s">
        <v>35</v>
      </c>
      <c r="E23" s="58">
        <v>10000</v>
      </c>
      <c r="F23" s="13"/>
    </row>
    <row r="24" spans="1:6" ht="47.25">
      <c r="A24" s="36" t="s">
        <v>47</v>
      </c>
      <c r="B24" s="37" t="s">
        <v>48</v>
      </c>
      <c r="C24" s="38" t="s">
        <v>9</v>
      </c>
      <c r="D24" s="37" t="s">
        <v>35</v>
      </c>
      <c r="E24" s="34">
        <f>E25</f>
        <v>28269</v>
      </c>
      <c r="F24" s="13"/>
    </row>
    <row r="25" spans="1:6" ht="12.75">
      <c r="A25" s="42" t="s">
        <v>49</v>
      </c>
      <c r="B25" s="43" t="s">
        <v>48</v>
      </c>
      <c r="C25" s="44" t="s">
        <v>9</v>
      </c>
      <c r="D25" s="43" t="s">
        <v>35</v>
      </c>
      <c r="E25" s="58">
        <v>28269</v>
      </c>
      <c r="F25" s="13"/>
    </row>
    <row r="26" spans="1:6" ht="15.75" hidden="1">
      <c r="A26" s="35"/>
      <c r="B26" s="45"/>
      <c r="C26" s="46"/>
      <c r="D26" s="45"/>
      <c r="E26" s="34"/>
      <c r="F26" s="13"/>
    </row>
    <row r="27" spans="1:6" ht="79.5" customHeight="1">
      <c r="A27" s="6" t="s">
        <v>50</v>
      </c>
      <c r="B27" s="8" t="s">
        <v>51</v>
      </c>
      <c r="C27" s="7" t="s">
        <v>52</v>
      </c>
      <c r="D27" s="8" t="s">
        <v>6</v>
      </c>
      <c r="E27" s="57">
        <v>1170</v>
      </c>
      <c r="F27" s="13"/>
    </row>
    <row r="28" spans="1:6" ht="47.25">
      <c r="A28" s="9" t="s">
        <v>53</v>
      </c>
      <c r="B28" s="32" t="s">
        <v>24</v>
      </c>
      <c r="C28" s="33" t="s">
        <v>54</v>
      </c>
      <c r="D28" s="32" t="s">
        <v>6</v>
      </c>
      <c r="E28" s="57">
        <v>149.9</v>
      </c>
      <c r="F28" s="13"/>
    </row>
    <row r="29" spans="1:6" ht="31.5">
      <c r="A29" s="35" t="s">
        <v>63</v>
      </c>
      <c r="B29" s="47"/>
      <c r="C29" s="48"/>
      <c r="D29" s="47"/>
      <c r="E29" s="57">
        <v>1621</v>
      </c>
      <c r="F29" s="13"/>
    </row>
    <row r="30" spans="1:6" ht="80.25" customHeight="1">
      <c r="A30" s="6" t="s">
        <v>56</v>
      </c>
      <c r="B30" s="8" t="s">
        <v>57</v>
      </c>
      <c r="C30" s="7" t="s">
        <v>9</v>
      </c>
      <c r="D30" s="8" t="s">
        <v>39</v>
      </c>
      <c r="E30" s="57">
        <f>25367.6+738</f>
        <v>26105.6</v>
      </c>
      <c r="F30" s="13"/>
    </row>
    <row r="31" spans="1:6" ht="80.25" customHeight="1" thickBot="1">
      <c r="A31" s="54" t="s">
        <v>68</v>
      </c>
      <c r="B31" s="55" t="s">
        <v>65</v>
      </c>
      <c r="C31" s="56" t="s">
        <v>66</v>
      </c>
      <c r="D31" s="55" t="s">
        <v>67</v>
      </c>
      <c r="E31" s="59">
        <v>543</v>
      </c>
      <c r="F31" s="13"/>
    </row>
    <row r="32" spans="1:6" ht="16.5" thickBot="1">
      <c r="A32" s="49" t="s">
        <v>55</v>
      </c>
      <c r="B32" s="50"/>
      <c r="C32" s="51"/>
      <c r="D32" s="50"/>
      <c r="E32" s="60">
        <f>E9+E21+E27+E28+E30+E16+E13+E14+E29+E31</f>
        <v>226237.4</v>
      </c>
      <c r="F32" s="13"/>
    </row>
    <row r="33" spans="1:6" ht="15.75">
      <c r="A33" s="1"/>
      <c r="B33" s="12"/>
      <c r="C33" s="12"/>
      <c r="D33" s="12"/>
      <c r="E33" s="1"/>
      <c r="F33" s="13"/>
    </row>
    <row r="34" spans="1:6" ht="15.75">
      <c r="A34" s="1"/>
      <c r="B34" s="12"/>
      <c r="C34" s="12"/>
      <c r="D34" s="12"/>
      <c r="E34" s="1"/>
      <c r="F34" s="13"/>
    </row>
    <row r="35" spans="1:6" ht="15.75">
      <c r="A35" s="1"/>
      <c r="B35" s="12"/>
      <c r="C35" s="12"/>
      <c r="D35" s="12"/>
      <c r="E35" s="1"/>
      <c r="F35" s="13"/>
    </row>
    <row r="36" spans="1:6" ht="15.75">
      <c r="A36" s="1"/>
      <c r="B36" s="12"/>
      <c r="C36" s="12"/>
      <c r="D36" s="12"/>
      <c r="E36" s="1"/>
      <c r="F36" s="13"/>
    </row>
    <row r="37" spans="1:6" ht="15.75">
      <c r="A37" s="1"/>
      <c r="B37" s="12"/>
      <c r="C37" s="12"/>
      <c r="D37" s="12"/>
      <c r="E37" s="1"/>
      <c r="F37" s="13"/>
    </row>
    <row r="38" spans="1:6" ht="15.75">
      <c r="A38" s="1"/>
      <c r="B38" s="12"/>
      <c r="C38" s="12"/>
      <c r="D38" s="12"/>
      <c r="E38" s="1"/>
      <c r="F38" s="13"/>
    </row>
    <row r="39" spans="1:6" ht="15.75">
      <c r="A39" s="1"/>
      <c r="B39" s="12"/>
      <c r="C39" s="12"/>
      <c r="D39" s="12"/>
      <c r="E39" s="1"/>
      <c r="F39" s="13"/>
    </row>
    <row r="40" spans="1:6" ht="15.75">
      <c r="A40" s="1"/>
      <c r="B40" s="12"/>
      <c r="C40" s="12"/>
      <c r="D40" s="12"/>
      <c r="E40" s="1"/>
      <c r="F40" s="13"/>
    </row>
    <row r="41" spans="1:6" ht="15.75">
      <c r="A41" s="1"/>
      <c r="B41" s="12"/>
      <c r="C41" s="12"/>
      <c r="D41" s="12"/>
      <c r="E41" s="1"/>
      <c r="F41" s="13"/>
    </row>
    <row r="42" spans="1:6" ht="15.75">
      <c r="A42" s="1"/>
      <c r="B42" s="12"/>
      <c r="C42" s="12"/>
      <c r="D42" s="12"/>
      <c r="E42" s="1"/>
      <c r="F42" s="13"/>
    </row>
    <row r="43" spans="1:6" ht="15.75">
      <c r="A43" s="1"/>
      <c r="B43" s="12"/>
      <c r="C43" s="12"/>
      <c r="D43" s="12"/>
      <c r="E43" s="1"/>
      <c r="F43" s="13"/>
    </row>
    <row r="44" spans="1:6" ht="15.75">
      <c r="A44" s="1"/>
      <c r="B44" s="12"/>
      <c r="C44" s="12"/>
      <c r="D44" s="12"/>
      <c r="E44" s="1"/>
      <c r="F44" s="13"/>
    </row>
    <row r="45" spans="1:6" ht="15.75">
      <c r="A45" s="1"/>
      <c r="B45" s="12"/>
      <c r="C45" s="12"/>
      <c r="D45" s="12"/>
      <c r="E45" s="1"/>
      <c r="F45" s="13"/>
    </row>
    <row r="46" spans="1:6" ht="15.75">
      <c r="A46" s="1"/>
      <c r="B46" s="12"/>
      <c r="C46" s="12"/>
      <c r="D46" s="12"/>
      <c r="E46" s="1"/>
      <c r="F46" s="13"/>
    </row>
    <row r="47" spans="1:6" ht="15.75">
      <c r="A47" s="1"/>
      <c r="B47" s="12"/>
      <c r="C47" s="12"/>
      <c r="D47" s="12"/>
      <c r="E47" s="1"/>
      <c r="F47" s="13"/>
    </row>
    <row r="48" spans="1:6" ht="15.75">
      <c r="A48" s="1"/>
      <c r="B48" s="12"/>
      <c r="C48" s="12"/>
      <c r="D48" s="12"/>
      <c r="E48" s="1"/>
      <c r="F48" s="13"/>
    </row>
    <row r="49" spans="1:6" ht="15.75">
      <c r="A49" s="1"/>
      <c r="B49" s="12"/>
      <c r="C49" s="12"/>
      <c r="D49" s="12"/>
      <c r="E49" s="1"/>
      <c r="F49" s="13"/>
    </row>
    <row r="50" spans="1:6" ht="15.75">
      <c r="A50" s="1"/>
      <c r="B50" s="12"/>
      <c r="C50" s="12"/>
      <c r="D50" s="12"/>
      <c r="E50" s="1"/>
      <c r="F50" s="13"/>
    </row>
    <row r="51" spans="1:6" ht="12.75">
      <c r="A51" s="13"/>
      <c r="B51" s="52"/>
      <c r="C51" s="52"/>
      <c r="D51" s="52"/>
      <c r="E51" s="13"/>
      <c r="F51" s="13"/>
    </row>
    <row r="52" spans="1:6" ht="12.75">
      <c r="A52" s="13"/>
      <c r="B52" s="52"/>
      <c r="C52" s="52"/>
      <c r="D52" s="52"/>
      <c r="E52" s="13"/>
      <c r="F52" s="13"/>
    </row>
    <row r="53" spans="1:6" ht="12.75">
      <c r="A53" s="13"/>
      <c r="B53" s="52"/>
      <c r="C53" s="52"/>
      <c r="D53" s="52"/>
      <c r="E53" s="13"/>
      <c r="F53" s="13"/>
    </row>
    <row r="54" spans="1:5" ht="12.75">
      <c r="A54" s="53"/>
      <c r="B54" s="53"/>
      <c r="C54" s="53"/>
      <c r="D54" s="53"/>
      <c r="E54" s="53"/>
    </row>
    <row r="55" spans="1:5" ht="12.75">
      <c r="A55" s="53"/>
      <c r="B55" s="53"/>
      <c r="C55" s="53"/>
      <c r="D55" s="53"/>
      <c r="E55" s="53"/>
    </row>
    <row r="56" spans="1:5" ht="12.75">
      <c r="A56" s="53"/>
      <c r="B56" s="53"/>
      <c r="C56" s="53"/>
      <c r="D56" s="53"/>
      <c r="E56" s="53"/>
    </row>
    <row r="57" spans="1:5" ht="12.75">
      <c r="A57" s="53"/>
      <c r="B57" s="53"/>
      <c r="C57" s="53"/>
      <c r="D57" s="53"/>
      <c r="E57" s="53"/>
    </row>
    <row r="58" spans="1:5" ht="12.75">
      <c r="A58" s="53"/>
      <c r="B58" s="53"/>
      <c r="C58" s="53"/>
      <c r="D58" s="53"/>
      <c r="E58" s="53"/>
    </row>
    <row r="59" spans="1:5" ht="12.75">
      <c r="A59" s="53"/>
      <c r="B59" s="53"/>
      <c r="C59" s="53"/>
      <c r="D59" s="53"/>
      <c r="E59" s="53"/>
    </row>
    <row r="60" spans="1:5" ht="12.75">
      <c r="A60" s="53"/>
      <c r="B60" s="53"/>
      <c r="C60" s="53"/>
      <c r="D60" s="53"/>
      <c r="E60" s="53"/>
    </row>
    <row r="61" spans="1:5" ht="12.75">
      <c r="A61" s="53"/>
      <c r="B61" s="53"/>
      <c r="C61" s="53"/>
      <c r="D61" s="53"/>
      <c r="E61" s="53"/>
    </row>
    <row r="62" spans="1:5" ht="12.75">
      <c r="A62" s="53"/>
      <c r="B62" s="53"/>
      <c r="C62" s="53"/>
      <c r="D62" s="53"/>
      <c r="E62" s="53"/>
    </row>
    <row r="63" spans="1:5" ht="12.75">
      <c r="A63" s="53"/>
      <c r="B63" s="53"/>
      <c r="C63" s="53"/>
      <c r="D63" s="53"/>
      <c r="E63" s="53"/>
    </row>
    <row r="64" spans="1:5" ht="12.75">
      <c r="A64" s="53"/>
      <c r="B64" s="53"/>
      <c r="C64" s="53"/>
      <c r="D64" s="53"/>
      <c r="E64" s="53"/>
    </row>
    <row r="65" spans="1:5" ht="12.75">
      <c r="A65" s="53"/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  <row r="67" spans="1:5" ht="12.75">
      <c r="A67" s="53"/>
      <c r="B67" s="53"/>
      <c r="C67" s="53"/>
      <c r="D67" s="53"/>
      <c r="E67" s="53"/>
    </row>
    <row r="68" spans="1:5" ht="12.75">
      <c r="A68" s="53"/>
      <c r="B68" s="53"/>
      <c r="C68" s="53"/>
      <c r="D68" s="53"/>
      <c r="E68" s="53"/>
    </row>
    <row r="69" spans="1:5" ht="12.75">
      <c r="A69" s="53"/>
      <c r="B69" s="53"/>
      <c r="C69" s="53"/>
      <c r="D69" s="53"/>
      <c r="E69" s="53"/>
    </row>
    <row r="70" spans="1:5" ht="12.75">
      <c r="A70" s="53"/>
      <c r="B70" s="53"/>
      <c r="C70" s="53"/>
      <c r="D70" s="53"/>
      <c r="E70" s="53"/>
    </row>
    <row r="71" spans="1:5" ht="12.75">
      <c r="A71" s="53"/>
      <c r="B71" s="53"/>
      <c r="C71" s="53"/>
      <c r="D71" s="53"/>
      <c r="E71" s="53"/>
    </row>
    <row r="72" spans="1:5" ht="12.75">
      <c r="A72" s="53"/>
      <c r="B72" s="53"/>
      <c r="C72" s="53"/>
      <c r="D72" s="53"/>
      <c r="E72" s="53"/>
    </row>
    <row r="73" spans="1:5" ht="12.75">
      <c r="A73" s="53"/>
      <c r="B73" s="53"/>
      <c r="C73" s="53"/>
      <c r="D73" s="53"/>
      <c r="E73" s="53"/>
    </row>
    <row r="74" spans="1:5" ht="12.75">
      <c r="A74" s="53"/>
      <c r="B74" s="53"/>
      <c r="C74" s="53"/>
      <c r="D74" s="53"/>
      <c r="E74" s="53"/>
    </row>
    <row r="75" spans="1:5" ht="12.75">
      <c r="A75" s="53"/>
      <c r="B75" s="53"/>
      <c r="C75" s="53"/>
      <c r="D75" s="53"/>
      <c r="E75" s="53"/>
    </row>
    <row r="76" spans="1:5" ht="12.75">
      <c r="A76" s="53"/>
      <c r="B76" s="53"/>
      <c r="C76" s="53"/>
      <c r="D76" s="53"/>
      <c r="E76" s="53"/>
    </row>
    <row r="77" spans="1:5" ht="12.75">
      <c r="A77" s="53"/>
      <c r="B77" s="53"/>
      <c r="C77" s="53"/>
      <c r="D77" s="53"/>
      <c r="E77" s="53"/>
    </row>
  </sheetData>
  <mergeCells count="4">
    <mergeCell ref="C1:E1"/>
    <mergeCell ref="C2:E2"/>
    <mergeCell ref="C3:E3"/>
    <mergeCell ref="A5:E5"/>
  </mergeCells>
  <printOptions/>
  <pageMargins left="0.75" right="0.17" top="0.61" bottom="0.7" header="0.19" footer="0.5"/>
  <pageSetup firstPageNumber="46" useFirstPageNumber="1" fitToHeight="0" fitToWidth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duma3</cp:lastModifiedBy>
  <cp:lastPrinted>2009-09-24T04:01:26Z</cp:lastPrinted>
  <dcterms:created xsi:type="dcterms:W3CDTF">2008-10-25T08:42:10Z</dcterms:created>
  <dcterms:modified xsi:type="dcterms:W3CDTF">2009-09-24T04:01:42Z</dcterms:modified>
  <cp:category/>
  <cp:version/>
  <cp:contentType/>
  <cp:contentStatus/>
</cp:coreProperties>
</file>