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firstSheet="2" activeTab="5"/>
  </bookViews>
  <sheets>
    <sheet name="приложение 1" sheetId="1" r:id="rId1"/>
    <sheet name="приложение  2" sheetId="2" r:id="rId2"/>
    <sheet name="приложение 3" sheetId="3" r:id="rId3"/>
    <sheet name="приложение 4" sheetId="4" r:id="rId4"/>
    <sheet name="Приложение 5 " sheetId="5" r:id="rId5"/>
    <sheet name="Приложение № 6" sheetId="6" r:id="rId6"/>
  </sheets>
  <definedNames>
    <definedName name="_xlnm.Print_Titles" localSheetId="1">'приложение  2'!$9:$10</definedName>
    <definedName name="_xlnm.Print_Titles" localSheetId="2">'приложение 3'!$7:$8</definedName>
    <definedName name="_xlnm.Print_Titles" localSheetId="3">'приложение 4'!$10:$13</definedName>
    <definedName name="_xlnm.Print_Titles" localSheetId="4">'Приложение 5 '!$7:$7</definedName>
  </definedNames>
  <calcPr fullCalcOnLoad="1"/>
</workbook>
</file>

<file path=xl/sharedStrings.xml><?xml version="1.0" encoding="utf-8"?>
<sst xmlns="http://schemas.openxmlformats.org/spreadsheetml/2006/main" count="898" uniqueCount="364">
  <si>
    <t>Коды</t>
  </si>
  <si>
    <t>Ведомство</t>
  </si>
  <si>
    <t>Ведомственной классификации</t>
  </si>
  <si>
    <t>Наименование</t>
  </si>
  <si>
    <t>раздел</t>
  </si>
  <si>
    <t>подраздел</t>
  </si>
  <si>
    <t>целевая статья</t>
  </si>
  <si>
    <t>вид расхода</t>
  </si>
  <si>
    <t>Процент исполнения</t>
  </si>
  <si>
    <t/>
  </si>
  <si>
    <t>Дума города Радужный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</si>
  <si>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</si>
  <si>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</si>
  <si>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</si>
  <si>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</si>
  <si>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</si>
  <si>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</si>
  <si>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</si>
  <si>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Другие общегосударственные вопросы</t>
  </si>
  <si>
    <t xml:space="preserve"> 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</si>
  <si>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</si>
  <si>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Администрация города Радужный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</si>
  <si>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</si>
  <si>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</si>
  <si>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</si>
  <si>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</si>
  <si>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</si>
  <si>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</si>
  <si>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</si>
  <si>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 xml:space="preserve"> Проведение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</si>
  <si>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</si>
  <si>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</si>
  <si>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 xml:space="preserve">Субвенции бюджетам на осуществление полномочий по государственной регистрации актов гражданского состояния из федерального бюджета  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</si>
  <si>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 </t>
  </si>
  <si>
    <t>Субвенции бюджетам на осуществление полномочий по подготовке проведения статистических переписей</t>
  </si>
  <si>
    <t xml:space="preserve"> Региональные целевые программы</t>
  </si>
  <si>
    <t>Региональные целевые программы</t>
  </si>
  <si>
    <t>Субвенции местным бюджетам на участие в реализации программы "Социально-экономическое развитие коренных малочисленных народов Севера ХМАО-Югры" на 2008-2012 годы (бюджет автономного округа)</t>
  </si>
  <si>
    <t xml:space="preserve"> Целевые программы муниципального образования</t>
  </si>
  <si>
    <t>Целевые программы муниципального образования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</si>
  <si>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</si>
  <si>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</si>
  <si>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</si>
  <si>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</si>
  <si>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 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</si>
  <si>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</si>
  <si>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 xml:space="preserve"> Поисковые и аварийно-спасательные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</si>
  <si>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</si>
  <si>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</si>
  <si>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Национальная экономика</t>
  </si>
  <si>
    <t>Лесное хозяйство</t>
  </si>
  <si>
    <t xml:space="preserve"> Вопросы в области лесных отношений</t>
  </si>
  <si>
    <t>Мероприятия в области охраны, восстановления и использования лесов.</t>
  </si>
  <si>
    <t>Транспорт</t>
  </si>
  <si>
    <t xml:space="preserve"> Отдельные мероприятия в области автомобильного транспорта</t>
  </si>
  <si>
    <t>Отдельные мероприятия в области автомобильного транспорта</t>
  </si>
  <si>
    <t>Субсидии юридическим лицам</t>
  </si>
  <si>
    <t>Дорожное хозяйство</t>
  </si>
  <si>
    <t>Субсидии на реализацию программы "Совершенствование и развитие сети автомобильных дорог ХМАО-Югры на 2006-2011года</t>
  </si>
  <si>
    <t>Бюджетные инвестиции</t>
  </si>
  <si>
    <t>Другие вопросы в области национальной экономики</t>
  </si>
  <si>
    <t xml:space="preserve"> Мероприятия в области строительства, архитектуры и градостроительства</t>
  </si>
  <si>
    <t>Мероприятия в области строительства, архитектуры и градостроительства</t>
  </si>
  <si>
    <t>Программа развития малого и среднего предпринимательства в Ханты-Мансийском автономном округе-Югре на 2004-2010 годы</t>
  </si>
  <si>
    <t>Жилищно-коммунальное хозяйство</t>
  </si>
  <si>
    <t>Жилищное хозяйство</t>
  </si>
  <si>
    <t xml:space="preserve"> 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</si>
  <si>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издержек.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</si>
  <si>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</si>
  <si>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Подпрограмма "Обеспечение жилыми помещениями граждан, проживающих в жилых помещениях, непригодных для проживания" программы "Улучшение жилищных условий населения ХМАО-Югры" на 2005-2015 годы</t>
  </si>
  <si>
    <t>Подпрограмма "Строительство и приобретение жилых помещений для предоставления на условиях социального найма, формирование маневренного жилищного фонда" программы "Улучшение жилищных условий населения ХМАО-Югры" на 2005-2015 годы</t>
  </si>
  <si>
    <t>Коммунальное хозяйство</t>
  </si>
  <si>
    <t xml:space="preserve"> Поддержка коммунального хозяйства</t>
  </si>
  <si>
    <t>Компенсация выпадающих доходов организациям,предоставляющим населению услуги водоснабжения  и водоотведения по тарифам,не обеспечивающим возмещение издержек.</t>
  </si>
  <si>
    <t>Мероприятия в области коммунального хозяйства</t>
  </si>
  <si>
    <t>Программа "Развитие и модернизация жилищно-коммунального комплекса ХМАО-Югры" на 2005-2012 годы</t>
  </si>
  <si>
    <t>Подпрограмма "Проектирование и строительство инженерных сетей" программы "Улучшение жилищных условий населения ХМАО-Югры" на 2005-2015 годы</t>
  </si>
  <si>
    <t>Благоустройство</t>
  </si>
  <si>
    <t xml:space="preserve"> 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</si>
  <si>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</si>
  <si>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Благоустройство.</t>
  </si>
  <si>
    <t>Уличное освещение</t>
  </si>
  <si>
    <t>Строительство и содержание автомобильных дорог и инженергных сооружений на них в границах городских округов и поселений в рамках благоустройства.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</si>
  <si>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</si>
  <si>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</si>
  <si>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</si>
  <si>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</si>
  <si>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</si>
  <si>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</si>
  <si>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 Детские дошкольные учреждения</t>
  </si>
  <si>
    <t>Подпрограмма "Развитие материально-технической базы учреждений образования  ХМАО-Югры" программы "Развитие материально-технической базы социальной сферы ХМАО-Югры" на 2006-2010 годы</t>
  </si>
  <si>
    <t>Программа "Развитие материально-технической базы дошкольных образовательных учреждений в ХМАО-Югре" на 2007-2010 годы</t>
  </si>
  <si>
    <t xml:space="preserve">Подпрограмма "Обеспечение комплексной безопасности и комфортных условий образовательного процесса" </t>
  </si>
  <si>
    <t>Общее образование</t>
  </si>
  <si>
    <t xml:space="preserve"> Школы - детские сады, школы начальные, неполные средние и средние</t>
  </si>
  <si>
    <t xml:space="preserve"> 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</si>
  <si>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</si>
  <si>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</si>
  <si>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</si>
  <si>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</si>
  <si>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Мероприятия в сфере культуры</t>
  </si>
  <si>
    <t>Периодическая печать и издательства</t>
  </si>
  <si>
    <t xml:space="preserve"> 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</si>
  <si>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</si>
  <si>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</si>
  <si>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</si>
  <si>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</si>
  <si>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</si>
  <si>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 xml:space="preserve"> Больницы, клиники, госпитали, медико-санитарные части</t>
  </si>
  <si>
    <t xml:space="preserve"> Центры, станции и отделения переливания крови</t>
  </si>
  <si>
    <t>Амбулаторная помощь</t>
  </si>
  <si>
    <t xml:space="preserve"> 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</si>
  <si>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</si>
  <si>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</si>
  <si>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 xml:space="preserve"> 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</si>
  <si>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 из бюджета автономного округа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</si>
  <si>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</si>
  <si>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</si>
  <si>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 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</si>
  <si>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</si>
  <si>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</si>
  <si>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 xml:space="preserve"> Центры спортивной подготовки (сборные команды)</t>
  </si>
  <si>
    <t>Подпрограмма "Развитие материально-технической базы учреждений физической культуры и спорта  ХМАО-Югры" программы "Развитие материально-технической базы социальной сферы ХМАО-Югры" на 2006-2010 годы</t>
  </si>
  <si>
    <t>Другие вопросы в области здравоохранения, физической культуры и спорта</t>
  </si>
  <si>
    <t>Подпрограмма "Развитие материально-технической базы учреждений здравоохранения ХМАО-Югры" программы "Развитие материально-технической базы социальной сферы ХМАО-Югры" на 2006-2010 годы</t>
  </si>
  <si>
    <t>Мероприятия в области здравоохранения, спорта и физической культуры, туризма</t>
  </si>
  <si>
    <t>Социальная политика</t>
  </si>
  <si>
    <t>Пенсионное обеспечение</t>
  </si>
  <si>
    <t xml:space="preserve"> Доплаты к пенсиям государственных служащих субъектов Российской Федерации и муниципальных служащих.</t>
  </si>
  <si>
    <t>Доплаты к пенсиям государственных служащих субъектов Российской Федерации и муниципальных служащих.</t>
  </si>
  <si>
    <t>Социальные выплаты</t>
  </si>
  <si>
    <t>Социальное обеспечение населения</t>
  </si>
  <si>
    <t xml:space="preserve"> Федеральная целевая программа "Жилище"  на 2002 - 2010 годы</t>
  </si>
  <si>
    <t>Подпрограмма "Обеспечение жильем молодых семей"</t>
  </si>
  <si>
    <t xml:space="preserve"> Социальная помощь</t>
  </si>
  <si>
    <t xml:space="preserve">Субвенции бюджетам на обеспечение жильем отдельных категорий граждан, установленных Федеральными законами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 1941-1945 годов" 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</si>
  <si>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</si>
  <si>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</si>
  <si>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Реализация государственных функций в области социальной политики</t>
  </si>
  <si>
    <t>Мероприятия в области социальной политики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</si>
  <si>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</si>
  <si>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</si>
  <si>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</si>
  <si>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</si>
  <si>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 xml:space="preserve">Отдел внутренних дел по городскому округу город Радужный </t>
  </si>
  <si>
    <t>Органы внутренних дел</t>
  </si>
  <si>
    <t xml:space="preserve"> 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</si>
  <si>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</si>
  <si>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</si>
  <si>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</si>
  <si>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</si>
  <si>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Вещевое обеспечение</t>
  </si>
  <si>
    <t>Пособия и компенсации военнослужащим,  приравненным к ним лицам, а также уволенным из их числа</t>
  </si>
  <si>
    <t>Управление образования</t>
  </si>
  <si>
    <t>Общеэкономические вопросы</t>
  </si>
  <si>
    <t>Программа "Содействие занятости населения" на 2008-2010 годы</t>
  </si>
  <si>
    <t>Прочие расходы</t>
  </si>
  <si>
    <t>Охрана окружающей среды</t>
  </si>
  <si>
    <t>Другие вопросы в области охраны окружающей среды</t>
  </si>
  <si>
    <t>Программа "Оздоровление экологической обстановки в ХМАО-Югре в 2005-2010 годах"</t>
  </si>
  <si>
    <t>Природоохранные мероприятия</t>
  </si>
  <si>
    <t>Субсидии некоммерческим организациям</t>
  </si>
  <si>
    <t>Ежемесячное денежное вознаграждение за классное руководство из федерального бюджета</t>
  </si>
  <si>
    <t>Ежемесячное денежное вознаграждение за классное руководство из бюджета автономного округа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</si>
  <si>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</si>
  <si>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Мероприятия по проведению оздоровительной кампании детей</t>
  </si>
  <si>
    <t>Оздоровление детей</t>
  </si>
  <si>
    <t>Подпрограмма " Разработка и реализация новых форм оценки образовательных учреждений,  академических и творческих достижений учащихся на всех уровнях образования"</t>
  </si>
  <si>
    <t>Мероприятия в сфере образования</t>
  </si>
  <si>
    <t>Подпрограмма "Расширение открытости сферы образования на всех уровнях образования"</t>
  </si>
  <si>
    <t>Подпрограмма " Информатизация образования"</t>
  </si>
  <si>
    <t>Подпрограмма "Поддержка способной и талантливой молодежи"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</si>
  <si>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из бюджета автономного округа</t>
  </si>
  <si>
    <t xml:space="preserve">Управление культуры и искусства </t>
  </si>
  <si>
    <t xml:space="preserve"> Дворцы и дома культуры, другие учреждения культуры и средств массовой информации</t>
  </si>
  <si>
    <t xml:space="preserve"> Музеи и постоянные выставки</t>
  </si>
  <si>
    <t xml:space="preserve"> Библиотеки</t>
  </si>
  <si>
    <t>Комплектование книжных фондов библиотек муниципальных образований</t>
  </si>
  <si>
    <t>Подпрограмма "Библиотечное дело"</t>
  </si>
  <si>
    <t>Комитет по физической культуре и спорту</t>
  </si>
  <si>
    <t>Комитет по молодежной политике</t>
  </si>
  <si>
    <t xml:space="preserve"> 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</si>
  <si>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 (ФБ)</t>
  </si>
  <si>
    <t xml:space="preserve"> Организационно-воспитательная работа с молодежью</t>
  </si>
  <si>
    <t>Расходы на проведение общероссийских мероприятий для детей и учащейся молодежи</t>
  </si>
  <si>
    <t>Программа "Молодежь Югры" на 2009-2011 годы</t>
  </si>
  <si>
    <t>Комитет по управлению муниципальным имуществом администрации города Радужный</t>
  </si>
  <si>
    <t xml:space="preserve"> 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</si>
  <si>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</si>
  <si>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Реализация государственных функций в области национальной экономики</t>
  </si>
  <si>
    <t>Мероприятия по землеустройству и землепользованию</t>
  </si>
  <si>
    <t>Охрана объектов растительного и животного мира и среды их обитания</t>
  </si>
  <si>
    <t xml:space="preserve"> Состояние окружающей среды и природопользования</t>
  </si>
  <si>
    <t>Комитет финансов администрации г.Радужный</t>
  </si>
  <si>
    <t>Обслуживание государственного и муниципального долга</t>
  </si>
  <si>
    <t xml:space="preserve"> Процентные платежи по долговым обязательствам</t>
  </si>
  <si>
    <t>Процентные платежи по муниципальному долгу</t>
  </si>
  <si>
    <t>Резервные фонды</t>
  </si>
  <si>
    <t xml:space="preserve"> Исполнение  бюджета города Радужный за  2010 год  по разделам,подразделам функциональной классификации расходов бюджетов Российской Федерации.</t>
  </si>
  <si>
    <t>Наименование показателя</t>
  </si>
  <si>
    <t>Рз</t>
  </si>
  <si>
    <t>Пр</t>
  </si>
  <si>
    <t xml:space="preserve">Уточненный бюджет на 2010 год               </t>
  </si>
  <si>
    <t xml:space="preserve">Исполнение  2010 года </t>
  </si>
  <si>
    <t>% исполнения</t>
  </si>
  <si>
    <t>ВСЕГО:</t>
  </si>
  <si>
    <t>Исполнение бюджета муниципального образования город Радужный по разделам,подразделам,целевым статьям и видам расходов классификации расходов бюджета города в ведомственной структуре расходов за 2010 год.</t>
  </si>
  <si>
    <t>Исполнено за 2010 год                ( тыс. руб.)</t>
  </si>
  <si>
    <t xml:space="preserve">Уточненный бюджет на 2010 год                         ( тыс. руб.)              </t>
  </si>
  <si>
    <t>Наименование видов источников внутреннего финансирования дефицита бюджета</t>
  </si>
  <si>
    <t>Назначено на текущий финансовый год          ( тыс. руб.)</t>
  </si>
  <si>
    <t>Средства от продажи акций и иных форм участия в капитале, находящихся в государственной  и муниципальной собственности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</si>
  <si>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</si>
  <si>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</si>
  <si>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</si>
  <si>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</si>
  <si>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</si>
  <si>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</si>
  <si>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Уменьшение  прочих остатков денежных средств бюджетов 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</si>
  <si>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</si>
  <si>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</si>
  <si>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 xml:space="preserve">  -предоставление бюджетных кредитов внутри страны в валюте РФ</t>
  </si>
  <si>
    <t xml:space="preserve">  -возврат бюджетных кредитов, предоставленных внутри страны в валюте РФ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</si>
  <si>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</si>
  <si>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</si>
  <si>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код главного администратора источников внутреннего финансирования дефицита бюджета</t>
  </si>
  <si>
    <t>код источника внутреннего  финансирования дефицита бюджета</t>
  </si>
  <si>
    <t>Получение кредитов от кредитных организаций бюджетами городских округов в валюте Российской Федерации.</t>
  </si>
  <si>
    <t>500</t>
  </si>
  <si>
    <t>01.02.00.00.04.0000.710</t>
  </si>
  <si>
    <t>Погашение бюджетом городского округа кредита от кредитных организаций в валюте Российской Федерации</t>
  </si>
  <si>
    <t>01.02.00.00.04.0000.810</t>
  </si>
  <si>
    <t>Получение кредитов от других бюджетов бюджетной системы Российской Федерации бюджетами  городского округа  в валюте Российской Федерации.</t>
  </si>
  <si>
    <t>01.03.00.00.04.0000.710</t>
  </si>
  <si>
    <t>Погашение кредитов от других бюджетов бюджетной системы Российской Федерации бюджетами  городского округа  в валюте Российской Федерации.</t>
  </si>
  <si>
    <t>01.03.00.00.04.0000.810</t>
  </si>
  <si>
    <t xml:space="preserve">Увеличение прочих остатков денежных средств бюджетов городских округов. 
</t>
  </si>
  <si>
    <t>01.05.02.01.04.0000.510</t>
  </si>
  <si>
    <t>Уменьшение прочих остатков денежных средств бюджетов городских округов.</t>
  </si>
  <si>
    <t>01.05.02.01.04.0000.610</t>
  </si>
  <si>
    <t>Исполнение муниципальных гарантий городских округов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бенефициара к принципа</t>
  </si>
  <si>
    <t>01.06.04.00.04.0000.810</t>
  </si>
  <si>
    <t xml:space="preserve">Предоставление бюджетных кредитов, предоставленных юридическим лицам из бюджета городского округа в валюте Российской Федерации. 
</t>
  </si>
  <si>
    <t>01.06.05.01.04.0000.540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</si>
  <si>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</si>
  <si>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01.06.05.01.04.0000.640</t>
  </si>
  <si>
    <t>ИТОГО:</t>
  </si>
  <si>
    <t>__________________________</t>
  </si>
  <si>
    <t>(расшифровка подписи)</t>
  </si>
  <si>
    <t xml:space="preserve">Источники финансирования дефицита бюджета муниципального образования город Радужный по кодам групп, подгрупп, статей, видам источников финансирования дефицита бюджета  за 2010 год. </t>
  </si>
  <si>
    <t>Источники внутреннего финансирования дефицита бюджета муниципального образования город Радужный по кодам классификации источников финансирования бюджета города                                                                                          на  2010 год</t>
  </si>
  <si>
    <t>Исполнено за  2010 год                   ( тыс. руб)</t>
  </si>
  <si>
    <t>ИСПОЛНЕНИЕ</t>
  </si>
  <si>
    <t>доходов бюджета по классификации доходов бюджета за 2010 год.</t>
  </si>
  <si>
    <t>Ед.изм.:</t>
  </si>
  <si>
    <t>тыс.руб.</t>
  </si>
  <si>
    <t>КОД</t>
  </si>
  <si>
    <t>Источники доходов</t>
  </si>
  <si>
    <t>Уточненный бюджет по доходам 2010 года</t>
  </si>
  <si>
    <t>Фактическое исполнение доходов на 01.01.2011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</si>
  <si>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</si>
  <si>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</si>
  <si>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</si>
  <si>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</si>
  <si>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</si>
  <si>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</si>
  <si>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</si>
  <si>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</si>
  <si>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</si>
  <si>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</si>
  <si>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</si>
  <si>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</si>
  <si>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</si>
  <si>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</si>
  <si>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</si>
  <si>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</si>
  <si>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</si>
  <si>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</si>
  <si>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</si>
  <si>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</si>
  <si>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</si>
  <si>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</si>
  <si>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</si>
  <si>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</si>
  <si>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</si>
  <si>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</si>
  <si>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</si>
  <si>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</si>
  <si>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</si>
  <si>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иеющих целевое назначение, прошлых лет</t>
  </si>
  <si>
    <t>Собственные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</si>
  <si>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</si>
  <si>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</si>
  <si>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</si>
  <si>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</si>
  <si>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000 2 07 00000 00 0000 180</t>
  </si>
  <si>
    <t>Прочие безвозмездные поступления</t>
  </si>
  <si>
    <t>000 3 00 00000 00 0000 000</t>
  </si>
  <si>
    <t>Доходы от предпринимательской  и иной приносящей доход деятельности</t>
  </si>
  <si>
    <t>ИТОГО ДОХОДОВ</t>
  </si>
  <si>
    <t>доходов бюджета по кодам видов доходов, подвидов доходов, классификации операций сектора государственного управления, относящихся к доходам бюджета за 2010 год.</t>
  </si>
  <si>
    <t>Ед.изм.:тыс.руб.</t>
  </si>
  <si>
    <t>000 1 01 02000 01 0000 110</t>
  </si>
  <si>
    <t>Налог на доходы физических лиц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</si>
  <si>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</si>
  <si>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</si>
  <si>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</si>
  <si>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</si>
  <si>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</si>
  <si>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</si>
  <si>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</si>
  <si>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</si>
  <si>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</si>
  <si>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</si>
  <si>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000 1 09 04050 04 0000 110</t>
  </si>
  <si>
    <t>Земельный налог (по обязательствам, возникшим до 01 января 2006 года), мобилизуемый на территориях городских округов</t>
  </si>
  <si>
    <t>000 1 09 07000 00 0000 110</t>
  </si>
  <si>
    <t>Прочие налоги и сборы (по отмененным местным налогам и сборам)</t>
  </si>
  <si>
    <t xml:space="preserve">Доходы от использования имущества, находящегося в государственной и муниципальной собственности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</si>
  <si>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</si>
  <si>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Российской Федерации, субъектам Российской Федерации или муниципальным образованиям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</si>
  <si>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</si>
  <si>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</si>
  <si>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</si>
  <si>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</si>
  <si>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</si>
  <si>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</si>
  <si>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</si>
  <si>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000 1 14 01040 04 0000 410</t>
  </si>
  <si>
    <t>Доходы от продажи квартир, находящихся в собственности городских округов</t>
  </si>
  <si>
    <t>000 1 14 02033 04 0000 410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</si>
  <si>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</si>
  <si>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</si>
  <si>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</si>
  <si>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Доходы от продажи земельных участков , находящихся в собственности городских округов (за исключением земельных участков муниципальных автономных учреждений)</t>
  </si>
  <si>
    <t>-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</si>
  <si>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</si>
  <si>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</si>
  <si>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</si>
  <si>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</si>
  <si>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</si>
  <si>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</si>
  <si>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</si>
  <si>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</si>
  <si>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</si>
  <si>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</si>
  <si>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Федерациии муниципальных образований</t>
  </si>
  <si>
    <t>000 2 02 04000 00 0000 151</t>
  </si>
  <si>
    <t>Иные межбюджетные трансферты</t>
  </si>
  <si>
    <t>000 3 02 00000 00 0000 000</t>
  </si>
  <si>
    <t>Рыночные продажи товаров и услуг</t>
  </si>
  <si>
    <t>000 3 03 00000 00 0000 000</t>
  </si>
  <si>
    <t>Безвозмездные поступления  от предпринимательской и иной приносящей доход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</si>
  <si>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</si>
  <si>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средств, по указанному имуществу</t>
  </si>
  <si>
    <t>Приложение № 1</t>
  </si>
  <si>
    <t xml:space="preserve">к решению Думы города </t>
  </si>
  <si>
    <t xml:space="preserve"> от 01.06.2011 № 157</t>
  </si>
  <si>
    <t>Приложение № 2</t>
  </si>
  <si>
    <t>к решению Думы города</t>
  </si>
  <si>
    <t>Приложение № 3</t>
  </si>
  <si>
    <t>Приложение № 4</t>
  </si>
  <si>
    <t>Приложение № 5</t>
  </si>
  <si>
    <t>Приложение № 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</si>
</sst>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0\ 00\ 00"/>
    <numFmt numFmtId="176" formatCode="000\.00\.000\.0"/>
    <numFmt numFmtId="177" formatCode="#,##0.00;[Red]\-#,##0.00;0.00"/>
    <numFmt numFmtId="178" formatCode="#,##0.0;[Red]\-#,##0.0;0.0"/>
    <numFmt numFmtId="179" formatCode="#,##0.00;[Red]\-#,##0.00;\-"/>
    <numFmt numFmtId="180" formatCode="00\.00\.00"/>
    <numFmt numFmtId="181" formatCode="#,##0.0;[Red]\-#,##0.0"/>
    <numFmt numFmtId="182" formatCode="\.00"/>
    <numFmt numFmtId="183" formatCode="#,##0.0;[Red]\-#,##0.00;0.0"/>
    <numFmt numFmtId="184" formatCode="0.0"/>
    <numFmt numFmtId="185" formatCode="#,##0;[Red]\-#,##0;0"/>
    <numFmt numFmtId="186" formatCode="#,##0.000;[Red]\-#,##0.000;0.000"/>
    <numFmt numFmtId="187" formatCode="#,##0.0_р_.;[Red]\-#,##0.0_р_."/>
    <numFmt numFmtId="188" formatCode="#,##0.000"/>
    <numFmt numFmtId="189" formatCode="#,##0.0"/>
    <numFmt numFmtId="190" formatCode="0.000"/>
  </numFmts>
  <fonts count="1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18" applyFont="1" applyFill="1" applyProtection="1">
      <alignment/>
      <protection hidden="1"/>
    </xf>
    <xf numFmtId="0" fontId="1" fillId="0" borderId="0" xfId="18" applyProtection="1">
      <alignment/>
      <protection hidden="1"/>
    </xf>
    <xf numFmtId="0" fontId="1" fillId="0" borderId="0" xfId="18">
      <alignment/>
      <protection/>
    </xf>
    <xf numFmtId="0" fontId="2" fillId="0" borderId="0" xfId="18" applyNumberFormat="1" applyFont="1" applyFill="1" applyAlignment="1" applyProtection="1">
      <alignment/>
      <protection hidden="1"/>
    </xf>
    <xf numFmtId="0" fontId="4" fillId="0" borderId="0" xfId="18" applyNumberFormat="1" applyFont="1" applyFill="1" applyAlignment="1" applyProtection="1">
      <alignment/>
      <protection hidden="1"/>
    </xf>
    <xf numFmtId="0" fontId="4" fillId="0" borderId="1" xfId="18" applyNumberFormat="1" applyFont="1" applyFill="1" applyBorder="1" applyAlignment="1" applyProtection="1">
      <alignment/>
      <protection hidden="1"/>
    </xf>
    <xf numFmtId="0" fontId="4" fillId="0" borderId="2" xfId="18" applyNumberFormat="1" applyFont="1" applyFill="1" applyBorder="1" applyAlignment="1" applyProtection="1">
      <alignment/>
      <protection hidden="1"/>
    </xf>
    <xf numFmtId="0" fontId="4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8" applyNumberFormat="1" applyFont="1" applyFill="1" applyAlignment="1" applyProtection="1">
      <alignment horizontal="center" wrapText="1"/>
      <protection hidden="1"/>
    </xf>
    <xf numFmtId="0" fontId="4" fillId="0" borderId="2" xfId="18" applyNumberFormat="1" applyFont="1" applyFill="1" applyBorder="1" applyAlignment="1" applyProtection="1">
      <alignment horizontal="center" vertical="top" wrapText="1"/>
      <protection hidden="1"/>
    </xf>
    <xf numFmtId="0" fontId="4" fillId="0" borderId="6" xfId="18" applyNumberFormat="1" applyFont="1" applyFill="1" applyBorder="1" applyAlignment="1" applyProtection="1">
      <alignment horizontal="centerContinuous"/>
      <protection hidden="1"/>
    </xf>
    <xf numFmtId="0" fontId="4" fillId="0" borderId="4" xfId="18" applyNumberFormat="1" applyFont="1" applyFill="1" applyBorder="1" applyAlignment="1" applyProtection="1">
      <alignment horizontal="centerContinuous"/>
      <protection hidden="1"/>
    </xf>
    <xf numFmtId="0" fontId="4" fillId="0" borderId="3" xfId="18" applyNumberFormat="1" applyFont="1" applyFill="1" applyBorder="1" applyAlignment="1" applyProtection="1">
      <alignment horizontal="center"/>
      <protection hidden="1"/>
    </xf>
    <xf numFmtId="0" fontId="4" fillId="0" borderId="7" xfId="18" applyNumberFormat="1" applyFont="1" applyFill="1" applyBorder="1" applyAlignment="1" applyProtection="1">
      <alignment horizontal="center"/>
      <protection hidden="1"/>
    </xf>
    <xf numFmtId="0" fontId="4" fillId="0" borderId="8" xfId="18" applyNumberFormat="1" applyFont="1" applyFill="1" applyBorder="1" applyAlignment="1" applyProtection="1">
      <alignment horizontal="center"/>
      <protection hidden="1"/>
    </xf>
    <xf numFmtId="0" fontId="4" fillId="0" borderId="9" xfId="18" applyNumberFormat="1" applyFont="1" applyFill="1" applyBorder="1" applyAlignment="1" applyProtection="1">
      <alignment horizontal="center"/>
      <protection hidden="1"/>
    </xf>
    <xf numFmtId="0" fontId="4" fillId="0" borderId="4" xfId="18" applyNumberFormat="1" applyFont="1" applyFill="1" applyBorder="1" applyAlignment="1" applyProtection="1">
      <alignment horizontal="center"/>
      <protection hidden="1"/>
    </xf>
    <xf numFmtId="0" fontId="4" fillId="0" borderId="10" xfId="18" applyNumberFormat="1" applyFont="1" applyFill="1" applyBorder="1" applyAlignment="1" applyProtection="1">
      <alignment horizontal="center"/>
      <protection hidden="1"/>
    </xf>
    <xf numFmtId="0" fontId="6" fillId="0" borderId="2" xfId="18" applyNumberFormat="1" applyFont="1" applyFill="1" applyBorder="1" applyAlignment="1" applyProtection="1">
      <alignment/>
      <protection hidden="1"/>
    </xf>
    <xf numFmtId="172" fontId="7" fillId="2" borderId="11" xfId="18" applyNumberFormat="1" applyFont="1" applyFill="1" applyBorder="1" applyAlignment="1" applyProtection="1">
      <alignment wrapText="1"/>
      <protection hidden="1"/>
    </xf>
    <xf numFmtId="172" fontId="7" fillId="2" borderId="12" xfId="18" applyNumberFormat="1" applyFont="1" applyFill="1" applyBorder="1" applyAlignment="1" applyProtection="1">
      <alignment wrapText="1"/>
      <protection hidden="1"/>
    </xf>
    <xf numFmtId="173" fontId="7" fillId="2" borderId="12" xfId="18" applyNumberFormat="1" applyFont="1" applyFill="1" applyBorder="1" applyAlignment="1" applyProtection="1">
      <alignment/>
      <protection hidden="1"/>
    </xf>
    <xf numFmtId="173" fontId="7" fillId="2" borderId="13" xfId="18" applyNumberFormat="1" applyFont="1" applyFill="1" applyBorder="1" applyAlignment="1" applyProtection="1">
      <alignment/>
      <protection hidden="1"/>
    </xf>
    <xf numFmtId="175" fontId="7" fillId="2" borderId="12" xfId="18" applyNumberFormat="1" applyFont="1" applyFill="1" applyBorder="1" applyAlignment="1" applyProtection="1">
      <alignment/>
      <protection hidden="1"/>
    </xf>
    <xf numFmtId="172" fontId="7" fillId="2" borderId="12" xfId="18" applyNumberFormat="1" applyFont="1" applyFill="1" applyBorder="1" applyAlignment="1" applyProtection="1">
      <alignment/>
      <protection hidden="1"/>
    </xf>
    <xf numFmtId="178" fontId="7" fillId="2" borderId="13" xfId="18" applyNumberFormat="1" applyFont="1" applyFill="1" applyBorder="1" applyAlignment="1" applyProtection="1">
      <alignment/>
      <protection hidden="1"/>
    </xf>
    <xf numFmtId="178" fontId="7" fillId="2" borderId="12" xfId="18" applyNumberFormat="1" applyFont="1" applyFill="1" applyBorder="1" applyAlignment="1" applyProtection="1">
      <alignment wrapText="1"/>
      <protection hidden="1"/>
    </xf>
    <xf numFmtId="10" fontId="7" fillId="2" borderId="14" xfId="18" applyNumberFormat="1" applyFont="1" applyFill="1" applyBorder="1" applyAlignment="1" applyProtection="1">
      <alignment/>
      <protection hidden="1"/>
    </xf>
    <xf numFmtId="172" fontId="2" fillId="2" borderId="15" xfId="18" applyNumberFormat="1" applyFont="1" applyFill="1" applyBorder="1" applyAlignment="1" applyProtection="1">
      <alignment wrapText="1"/>
      <protection hidden="1"/>
    </xf>
    <xf numFmtId="172" fontId="2" fillId="2" borderId="16" xfId="18" applyNumberFormat="1" applyFont="1" applyFill="1" applyBorder="1" applyAlignment="1" applyProtection="1">
      <alignment wrapText="1"/>
      <protection hidden="1"/>
    </xf>
    <xf numFmtId="173" fontId="2" fillId="2" borderId="16" xfId="18" applyNumberFormat="1" applyFont="1" applyFill="1" applyBorder="1" applyAlignment="1" applyProtection="1">
      <alignment/>
      <protection hidden="1"/>
    </xf>
    <xf numFmtId="173" fontId="2" fillId="2" borderId="17" xfId="18" applyNumberFormat="1" applyFont="1" applyFill="1" applyBorder="1" applyAlignment="1" applyProtection="1">
      <alignment/>
      <protection hidden="1"/>
    </xf>
    <xf numFmtId="175" fontId="2" fillId="2" borderId="16" xfId="18" applyNumberFormat="1" applyFont="1" applyFill="1" applyBorder="1" applyAlignment="1" applyProtection="1">
      <alignment/>
      <protection hidden="1"/>
    </xf>
    <xf numFmtId="172" fontId="2" fillId="2" borderId="16" xfId="18" applyNumberFormat="1" applyFont="1" applyFill="1" applyBorder="1" applyAlignment="1" applyProtection="1">
      <alignment/>
      <protection hidden="1"/>
    </xf>
    <xf numFmtId="178" fontId="2" fillId="2" borderId="17" xfId="18" applyNumberFormat="1" applyFont="1" applyFill="1" applyBorder="1" applyAlignment="1" applyProtection="1">
      <alignment/>
      <protection hidden="1"/>
    </xf>
    <xf numFmtId="178" fontId="2" fillId="2" borderId="16" xfId="18" applyNumberFormat="1" applyFont="1" applyFill="1" applyBorder="1" applyAlignment="1" applyProtection="1">
      <alignment wrapText="1"/>
      <protection hidden="1"/>
    </xf>
    <xf numFmtId="10" fontId="2" fillId="2" borderId="18" xfId="18" applyNumberFormat="1" applyFont="1" applyFill="1" applyBorder="1" applyAlignment="1" applyProtection="1">
      <alignment/>
      <protection hidden="1"/>
    </xf>
    <xf numFmtId="172" fontId="5" fillId="2" borderId="15" xfId="18" applyNumberFormat="1" applyFont="1" applyFill="1" applyBorder="1" applyAlignment="1" applyProtection="1">
      <alignment wrapText="1"/>
      <protection hidden="1"/>
    </xf>
    <xf numFmtId="172" fontId="5" fillId="2" borderId="16" xfId="18" applyNumberFormat="1" applyFont="1" applyFill="1" applyBorder="1" applyAlignment="1" applyProtection="1">
      <alignment wrapText="1"/>
      <protection hidden="1"/>
    </xf>
    <xf numFmtId="173" fontId="5" fillId="2" borderId="16" xfId="18" applyNumberFormat="1" applyFont="1" applyFill="1" applyBorder="1" applyAlignment="1" applyProtection="1">
      <alignment/>
      <protection hidden="1"/>
    </xf>
    <xf numFmtId="173" fontId="5" fillId="2" borderId="17" xfId="18" applyNumberFormat="1" applyFont="1" applyFill="1" applyBorder="1" applyAlignment="1" applyProtection="1">
      <alignment/>
      <protection hidden="1"/>
    </xf>
    <xf numFmtId="175" fontId="5" fillId="2" borderId="16" xfId="18" applyNumberFormat="1" applyFont="1" applyFill="1" applyBorder="1" applyAlignment="1" applyProtection="1">
      <alignment/>
      <protection hidden="1"/>
    </xf>
    <xf numFmtId="172" fontId="5" fillId="2" borderId="16" xfId="18" applyNumberFormat="1" applyFont="1" applyFill="1" applyBorder="1" applyAlignment="1" applyProtection="1">
      <alignment/>
      <protection hidden="1"/>
    </xf>
    <xf numFmtId="178" fontId="5" fillId="2" borderId="17" xfId="18" applyNumberFormat="1" applyFont="1" applyFill="1" applyBorder="1" applyAlignment="1" applyProtection="1">
      <alignment/>
      <protection hidden="1"/>
    </xf>
    <xf numFmtId="178" fontId="5" fillId="2" borderId="16" xfId="18" applyNumberFormat="1" applyFont="1" applyFill="1" applyBorder="1" applyAlignment="1" applyProtection="1">
      <alignment wrapText="1"/>
      <protection hidden="1"/>
    </xf>
    <xf numFmtId="10" fontId="5" fillId="2" borderId="18" xfId="18" applyNumberFormat="1" applyFont="1" applyFill="1" applyBorder="1" applyAlignment="1" applyProtection="1">
      <alignment/>
      <protection hidden="1"/>
    </xf>
    <xf numFmtId="172" fontId="8" fillId="2" borderId="15" xfId="18" applyNumberFormat="1" applyFont="1" applyFill="1" applyBorder="1" applyAlignment="1" applyProtection="1">
      <alignment wrapText="1"/>
      <protection hidden="1"/>
    </xf>
    <xf numFmtId="172" fontId="8" fillId="2" borderId="16" xfId="18" applyNumberFormat="1" applyFont="1" applyFill="1" applyBorder="1" applyAlignment="1" applyProtection="1">
      <alignment wrapText="1"/>
      <protection hidden="1"/>
    </xf>
    <xf numFmtId="173" fontId="8" fillId="2" borderId="16" xfId="18" applyNumberFormat="1" applyFont="1" applyFill="1" applyBorder="1" applyAlignment="1" applyProtection="1">
      <alignment/>
      <protection hidden="1"/>
    </xf>
    <xf numFmtId="173" fontId="8" fillId="2" borderId="17" xfId="18" applyNumberFormat="1" applyFont="1" applyFill="1" applyBorder="1" applyAlignment="1" applyProtection="1">
      <alignment/>
      <protection hidden="1"/>
    </xf>
    <xf numFmtId="175" fontId="8" fillId="2" borderId="16" xfId="18" applyNumberFormat="1" applyFont="1" applyFill="1" applyBorder="1" applyAlignment="1" applyProtection="1">
      <alignment/>
      <protection hidden="1"/>
    </xf>
    <xf numFmtId="172" fontId="8" fillId="2" borderId="16" xfId="18" applyNumberFormat="1" applyFont="1" applyFill="1" applyBorder="1" applyAlignment="1" applyProtection="1">
      <alignment/>
      <protection hidden="1"/>
    </xf>
    <xf numFmtId="178" fontId="8" fillId="2" borderId="17" xfId="18" applyNumberFormat="1" applyFont="1" applyFill="1" applyBorder="1" applyAlignment="1" applyProtection="1">
      <alignment/>
      <protection hidden="1"/>
    </xf>
    <xf numFmtId="178" fontId="8" fillId="2" borderId="16" xfId="18" applyNumberFormat="1" applyFont="1" applyFill="1" applyBorder="1" applyAlignment="1" applyProtection="1">
      <alignment wrapText="1"/>
      <protection hidden="1"/>
    </xf>
    <xf numFmtId="10" fontId="8" fillId="2" borderId="18" xfId="18" applyNumberFormat="1" applyFont="1" applyFill="1" applyBorder="1" applyAlignment="1" applyProtection="1">
      <alignment/>
      <protection hidden="1"/>
    </xf>
    <xf numFmtId="172" fontId="4" fillId="2" borderId="15" xfId="18" applyNumberFormat="1" applyFont="1" applyFill="1" applyBorder="1" applyAlignment="1" applyProtection="1">
      <alignment wrapText="1"/>
      <protection hidden="1"/>
    </xf>
    <xf numFmtId="172" fontId="4" fillId="2" borderId="16" xfId="18" applyNumberFormat="1" applyFont="1" applyFill="1" applyBorder="1" applyAlignment="1" applyProtection="1">
      <alignment wrapText="1"/>
      <protection hidden="1"/>
    </xf>
    <xf numFmtId="173" fontId="4" fillId="2" borderId="16" xfId="18" applyNumberFormat="1" applyFont="1" applyFill="1" applyBorder="1" applyAlignment="1" applyProtection="1">
      <alignment/>
      <protection hidden="1"/>
    </xf>
    <xf numFmtId="173" fontId="4" fillId="2" borderId="17" xfId="18" applyNumberFormat="1" applyFont="1" applyFill="1" applyBorder="1" applyAlignment="1" applyProtection="1">
      <alignment/>
      <protection hidden="1"/>
    </xf>
    <xf numFmtId="175" fontId="4" fillId="2" borderId="16" xfId="18" applyNumberFormat="1" applyFont="1" applyFill="1" applyBorder="1" applyAlignment="1" applyProtection="1">
      <alignment/>
      <protection hidden="1"/>
    </xf>
    <xf numFmtId="172" fontId="4" fillId="2" borderId="16" xfId="18" applyNumberFormat="1" applyFont="1" applyFill="1" applyBorder="1" applyAlignment="1" applyProtection="1">
      <alignment/>
      <protection hidden="1"/>
    </xf>
    <xf numFmtId="178" fontId="4" fillId="2" borderId="17" xfId="18" applyNumberFormat="1" applyFont="1" applyFill="1" applyBorder="1" applyAlignment="1" applyProtection="1">
      <alignment/>
      <protection hidden="1"/>
    </xf>
    <xf numFmtId="178" fontId="4" fillId="2" borderId="16" xfId="18" applyNumberFormat="1" applyFont="1" applyFill="1" applyBorder="1" applyAlignment="1" applyProtection="1">
      <alignment wrapText="1"/>
      <protection hidden="1"/>
    </xf>
    <xf numFmtId="10" fontId="4" fillId="2" borderId="18" xfId="18" applyNumberFormat="1" applyFont="1" applyFill="1" applyBorder="1" applyAlignment="1" applyProtection="1">
      <alignment/>
      <protection hidden="1"/>
    </xf>
    <xf numFmtId="172" fontId="6" fillId="2" borderId="15" xfId="18" applyNumberFormat="1" applyFont="1" applyFill="1" applyBorder="1" applyAlignment="1" applyProtection="1">
      <alignment wrapText="1"/>
      <protection hidden="1"/>
    </xf>
    <xf numFmtId="172" fontId="6" fillId="2" borderId="16" xfId="18" applyNumberFormat="1" applyFont="1" applyFill="1" applyBorder="1" applyAlignment="1" applyProtection="1">
      <alignment wrapText="1"/>
      <protection hidden="1"/>
    </xf>
    <xf numFmtId="173" fontId="6" fillId="2" borderId="16" xfId="18" applyNumberFormat="1" applyFont="1" applyFill="1" applyBorder="1" applyAlignment="1" applyProtection="1">
      <alignment/>
      <protection hidden="1"/>
    </xf>
    <xf numFmtId="173" fontId="6" fillId="2" borderId="17" xfId="18" applyNumberFormat="1" applyFont="1" applyFill="1" applyBorder="1" applyAlignment="1" applyProtection="1">
      <alignment/>
      <protection hidden="1"/>
    </xf>
    <xf numFmtId="175" fontId="6" fillId="2" borderId="16" xfId="18" applyNumberFormat="1" applyFont="1" applyFill="1" applyBorder="1" applyAlignment="1" applyProtection="1">
      <alignment/>
      <protection hidden="1"/>
    </xf>
    <xf numFmtId="172" fontId="6" fillId="2" borderId="16" xfId="18" applyNumberFormat="1" applyFont="1" applyFill="1" applyBorder="1" applyAlignment="1" applyProtection="1">
      <alignment/>
      <protection hidden="1"/>
    </xf>
    <xf numFmtId="178" fontId="6" fillId="2" borderId="17" xfId="18" applyNumberFormat="1" applyFont="1" applyFill="1" applyBorder="1" applyAlignment="1" applyProtection="1">
      <alignment/>
      <protection hidden="1"/>
    </xf>
    <xf numFmtId="178" fontId="6" fillId="2" borderId="16" xfId="18" applyNumberFormat="1" applyFont="1" applyFill="1" applyBorder="1" applyAlignment="1" applyProtection="1">
      <alignment wrapText="1"/>
      <protection hidden="1"/>
    </xf>
    <xf numFmtId="10" fontId="6" fillId="2" borderId="18" xfId="18" applyNumberFormat="1" applyFont="1" applyFill="1" applyBorder="1" applyAlignment="1" applyProtection="1">
      <alignment/>
      <protection hidden="1"/>
    </xf>
    <xf numFmtId="172" fontId="7" fillId="2" borderId="15" xfId="18" applyNumberFormat="1" applyFont="1" applyFill="1" applyBorder="1" applyAlignment="1" applyProtection="1">
      <alignment wrapText="1"/>
      <protection hidden="1"/>
    </xf>
    <xf numFmtId="172" fontId="7" fillId="2" borderId="16" xfId="18" applyNumberFormat="1" applyFont="1" applyFill="1" applyBorder="1" applyAlignment="1" applyProtection="1">
      <alignment wrapText="1"/>
      <protection hidden="1"/>
    </xf>
    <xf numFmtId="173" fontId="7" fillId="2" borderId="16" xfId="18" applyNumberFormat="1" applyFont="1" applyFill="1" applyBorder="1" applyAlignment="1" applyProtection="1">
      <alignment/>
      <protection hidden="1"/>
    </xf>
    <xf numFmtId="173" fontId="7" fillId="2" borderId="17" xfId="18" applyNumberFormat="1" applyFont="1" applyFill="1" applyBorder="1" applyAlignment="1" applyProtection="1">
      <alignment/>
      <protection hidden="1"/>
    </xf>
    <xf numFmtId="175" fontId="7" fillId="2" borderId="16" xfId="18" applyNumberFormat="1" applyFont="1" applyFill="1" applyBorder="1" applyAlignment="1" applyProtection="1">
      <alignment/>
      <protection hidden="1"/>
    </xf>
    <xf numFmtId="172" fontId="7" fillId="2" borderId="16" xfId="18" applyNumberFormat="1" applyFont="1" applyFill="1" applyBorder="1" applyAlignment="1" applyProtection="1">
      <alignment/>
      <protection hidden="1"/>
    </xf>
    <xf numFmtId="178" fontId="7" fillId="2" borderId="17" xfId="18" applyNumberFormat="1" applyFont="1" applyFill="1" applyBorder="1" applyAlignment="1" applyProtection="1">
      <alignment/>
      <protection hidden="1"/>
    </xf>
    <xf numFmtId="178" fontId="7" fillId="2" borderId="16" xfId="18" applyNumberFormat="1" applyFont="1" applyFill="1" applyBorder="1" applyAlignment="1" applyProtection="1">
      <alignment wrapText="1"/>
      <protection hidden="1"/>
    </xf>
    <xf numFmtId="10" fontId="7" fillId="2" borderId="18" xfId="18" applyNumberFormat="1" applyFont="1" applyFill="1" applyBorder="1" applyAlignment="1" applyProtection="1">
      <alignment/>
      <protection hidden="1"/>
    </xf>
    <xf numFmtId="172" fontId="6" fillId="2" borderId="19" xfId="18" applyNumberFormat="1" applyFont="1" applyFill="1" applyBorder="1" applyAlignment="1" applyProtection="1">
      <alignment wrapText="1"/>
      <protection hidden="1"/>
    </xf>
    <xf numFmtId="172" fontId="6" fillId="2" borderId="20" xfId="18" applyNumberFormat="1" applyFont="1" applyFill="1" applyBorder="1" applyAlignment="1" applyProtection="1">
      <alignment wrapText="1"/>
      <protection hidden="1"/>
    </xf>
    <xf numFmtId="173" fontId="6" fillId="2" borderId="20" xfId="18" applyNumberFormat="1" applyFont="1" applyFill="1" applyBorder="1" applyAlignment="1" applyProtection="1">
      <alignment/>
      <protection hidden="1"/>
    </xf>
    <xf numFmtId="173" fontId="6" fillId="2" borderId="21" xfId="18" applyNumberFormat="1" applyFont="1" applyFill="1" applyBorder="1" applyAlignment="1" applyProtection="1">
      <alignment/>
      <protection hidden="1"/>
    </xf>
    <xf numFmtId="175" fontId="6" fillId="2" borderId="20" xfId="18" applyNumberFormat="1" applyFont="1" applyFill="1" applyBorder="1" applyAlignment="1" applyProtection="1">
      <alignment/>
      <protection hidden="1"/>
    </xf>
    <xf numFmtId="172" fontId="6" fillId="2" borderId="20" xfId="18" applyNumberFormat="1" applyFont="1" applyFill="1" applyBorder="1" applyAlignment="1" applyProtection="1">
      <alignment/>
      <protection hidden="1"/>
    </xf>
    <xf numFmtId="178" fontId="6" fillId="2" borderId="21" xfId="18" applyNumberFormat="1" applyFont="1" applyFill="1" applyBorder="1" applyAlignment="1" applyProtection="1">
      <alignment/>
      <protection hidden="1"/>
    </xf>
    <xf numFmtId="178" fontId="6" fillId="2" borderId="20" xfId="18" applyNumberFormat="1" applyFont="1" applyFill="1" applyBorder="1" applyAlignment="1" applyProtection="1">
      <alignment wrapText="1"/>
      <protection hidden="1"/>
    </xf>
    <xf numFmtId="10" fontId="6" fillId="2" borderId="22" xfId="18" applyNumberFormat="1" applyFont="1" applyFill="1" applyBorder="1" applyAlignment="1" applyProtection="1">
      <alignment/>
      <protection hidden="1"/>
    </xf>
    <xf numFmtId="0" fontId="2" fillId="0" borderId="0" xfId="18" applyFont="1">
      <alignment/>
      <protection/>
    </xf>
    <xf numFmtId="0" fontId="8" fillId="0" borderId="0" xfId="18" applyFont="1">
      <alignment/>
      <protection/>
    </xf>
    <xf numFmtId="0" fontId="8" fillId="0" borderId="0" xfId="18" applyNumberFormat="1" applyFont="1" applyFill="1" applyAlignment="1" applyProtection="1">
      <alignment/>
      <protection hidden="1"/>
    </xf>
    <xf numFmtId="0" fontId="2" fillId="0" borderId="0" xfId="18" applyFont="1" applyProtection="1">
      <alignment/>
      <protection hidden="1"/>
    </xf>
    <xf numFmtId="0" fontId="4" fillId="0" borderId="0" xfId="18" applyNumberFormat="1" applyFont="1" applyFill="1" applyAlignment="1" applyProtection="1">
      <alignment/>
      <protection hidden="1"/>
    </xf>
    <xf numFmtId="0" fontId="4" fillId="0" borderId="23" xfId="18" applyNumberFormat="1" applyFont="1" applyFill="1" applyBorder="1" applyAlignment="1" applyProtection="1">
      <alignment horizontal="centerContinuous" vertical="center"/>
      <protection hidden="1"/>
    </xf>
    <xf numFmtId="0" fontId="4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8" applyNumberFormat="1" applyFont="1" applyFill="1" applyBorder="1" applyAlignment="1" applyProtection="1">
      <alignment horizontal="centerContinuous"/>
      <protection hidden="1"/>
    </xf>
    <xf numFmtId="0" fontId="4" fillId="0" borderId="3" xfId="18" applyNumberFormat="1" applyFont="1" applyFill="1" applyBorder="1" applyAlignment="1" applyProtection="1">
      <alignment horizontal="center"/>
      <protection hidden="1"/>
    </xf>
    <xf numFmtId="0" fontId="4" fillId="0" borderId="7" xfId="18" applyNumberFormat="1" applyFont="1" applyFill="1" applyBorder="1" applyAlignment="1" applyProtection="1">
      <alignment horizontal="center"/>
      <protection hidden="1"/>
    </xf>
    <xf numFmtId="0" fontId="4" fillId="0" borderId="26" xfId="18" applyNumberFormat="1" applyFont="1" applyFill="1" applyBorder="1" applyAlignment="1" applyProtection="1">
      <alignment horizontal="center"/>
      <protection hidden="1"/>
    </xf>
    <xf numFmtId="0" fontId="6" fillId="0" borderId="2" xfId="18" applyNumberFormat="1" applyFont="1" applyFill="1" applyBorder="1" applyAlignment="1" applyProtection="1">
      <alignment/>
      <protection hidden="1"/>
    </xf>
    <xf numFmtId="174" fontId="11" fillId="0" borderId="15" xfId="18" applyNumberFormat="1" applyFont="1" applyFill="1" applyBorder="1" applyAlignment="1" applyProtection="1">
      <alignment wrapText="1"/>
      <protection hidden="1"/>
    </xf>
    <xf numFmtId="182" fontId="11" fillId="0" borderId="16" xfId="18" applyNumberFormat="1" applyFont="1" applyFill="1" applyBorder="1" applyAlignment="1" applyProtection="1">
      <alignment/>
      <protection hidden="1"/>
    </xf>
    <xf numFmtId="178" fontId="11" fillId="0" borderId="16" xfId="18" applyNumberFormat="1" applyFont="1" applyFill="1" applyBorder="1" applyAlignment="1" applyProtection="1">
      <alignment/>
      <protection hidden="1"/>
    </xf>
    <xf numFmtId="183" fontId="11" fillId="0" borderId="16" xfId="18" applyNumberFormat="1" applyFont="1" applyFill="1" applyBorder="1" applyAlignment="1" applyProtection="1">
      <alignment/>
      <protection hidden="1"/>
    </xf>
    <xf numFmtId="10" fontId="11" fillId="0" borderId="18" xfId="18" applyNumberFormat="1" applyFont="1" applyFill="1" applyBorder="1" applyAlignment="1" applyProtection="1">
      <alignment/>
      <protection hidden="1"/>
    </xf>
    <xf numFmtId="174" fontId="2" fillId="0" borderId="15" xfId="18" applyNumberFormat="1" applyFont="1" applyFill="1" applyBorder="1" applyAlignment="1" applyProtection="1">
      <alignment wrapText="1"/>
      <protection hidden="1"/>
    </xf>
    <xf numFmtId="182" fontId="2" fillId="0" borderId="16" xfId="18" applyNumberFormat="1" applyFont="1" applyFill="1" applyBorder="1" applyAlignment="1" applyProtection="1">
      <alignment/>
      <protection hidden="1"/>
    </xf>
    <xf numFmtId="178" fontId="2" fillId="0" borderId="16" xfId="18" applyNumberFormat="1" applyFont="1" applyFill="1" applyBorder="1" applyAlignment="1" applyProtection="1">
      <alignment/>
      <protection hidden="1"/>
    </xf>
    <xf numFmtId="183" fontId="2" fillId="0" borderId="16" xfId="18" applyNumberFormat="1" applyFont="1" applyFill="1" applyBorder="1" applyAlignment="1" applyProtection="1">
      <alignment/>
      <protection hidden="1"/>
    </xf>
    <xf numFmtId="10" fontId="2" fillId="0" borderId="18" xfId="18" applyNumberFormat="1" applyFont="1" applyFill="1" applyBorder="1" applyAlignment="1" applyProtection="1">
      <alignment/>
      <protection hidden="1"/>
    </xf>
    <xf numFmtId="174" fontId="2" fillId="0" borderId="19" xfId="18" applyNumberFormat="1" applyFont="1" applyFill="1" applyBorder="1" applyAlignment="1" applyProtection="1">
      <alignment wrapText="1"/>
      <protection hidden="1"/>
    </xf>
    <xf numFmtId="182" fontId="2" fillId="0" borderId="20" xfId="18" applyNumberFormat="1" applyFont="1" applyFill="1" applyBorder="1" applyAlignment="1" applyProtection="1">
      <alignment/>
      <protection hidden="1"/>
    </xf>
    <xf numFmtId="178" fontId="2" fillId="0" borderId="20" xfId="18" applyNumberFormat="1" applyFont="1" applyFill="1" applyBorder="1" applyAlignment="1" applyProtection="1">
      <alignment/>
      <protection hidden="1"/>
    </xf>
    <xf numFmtId="183" fontId="2" fillId="0" borderId="20" xfId="18" applyNumberFormat="1" applyFont="1" applyFill="1" applyBorder="1" applyAlignment="1" applyProtection="1">
      <alignment/>
      <protection hidden="1"/>
    </xf>
    <xf numFmtId="10" fontId="2" fillId="0" borderId="22" xfId="18" applyNumberFormat="1" applyFont="1" applyFill="1" applyBorder="1" applyAlignment="1" applyProtection="1">
      <alignment/>
      <protection hidden="1"/>
    </xf>
    <xf numFmtId="0" fontId="12" fillId="0" borderId="27" xfId="18" applyNumberFormat="1" applyFont="1" applyFill="1" applyBorder="1" applyAlignment="1" applyProtection="1">
      <alignment/>
      <protection hidden="1"/>
    </xf>
    <xf numFmtId="0" fontId="2" fillId="0" borderId="28" xfId="18" applyNumberFormat="1" applyFont="1" applyFill="1" applyBorder="1" applyAlignment="1" applyProtection="1">
      <alignment/>
      <protection hidden="1"/>
    </xf>
    <xf numFmtId="178" fontId="2" fillId="0" borderId="27" xfId="18" applyNumberFormat="1" applyFont="1" applyFill="1" applyBorder="1" applyAlignment="1" applyProtection="1">
      <alignment/>
      <protection hidden="1"/>
    </xf>
    <xf numFmtId="10" fontId="2" fillId="0" borderId="29" xfId="18" applyNumberFormat="1" applyFont="1" applyFill="1" applyBorder="1" applyAlignment="1" applyProtection="1">
      <alignment/>
      <protection hidden="1"/>
    </xf>
    <xf numFmtId="184" fontId="2" fillId="0" borderId="0" xfId="18" applyNumberFormat="1" applyFont="1">
      <alignment/>
      <protection/>
    </xf>
    <xf numFmtId="0" fontId="4" fillId="0" borderId="25" xfId="18" applyNumberFormat="1" applyFont="1" applyFill="1" applyBorder="1" applyAlignment="1" applyProtection="1">
      <alignment horizontal="centerContinuous"/>
      <protection hidden="1"/>
    </xf>
    <xf numFmtId="0" fontId="4" fillId="0" borderId="30" xfId="18" applyNumberFormat="1" applyFont="1" applyFill="1" applyBorder="1" applyAlignment="1" applyProtection="1">
      <alignment horizontal="centerContinuous"/>
      <protection hidden="1"/>
    </xf>
    <xf numFmtId="0" fontId="4" fillId="0" borderId="31" xfId="18" applyNumberFormat="1" applyFont="1" applyFill="1" applyBorder="1" applyAlignment="1" applyProtection="1">
      <alignment horizontal="centerContinuous" vertical="top"/>
      <protection hidden="1"/>
    </xf>
    <xf numFmtId="184" fontId="1" fillId="0" borderId="0" xfId="18" applyNumberFormat="1">
      <alignment/>
      <protection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7" xfId="0" applyFont="1" applyBorder="1" applyAlignment="1">
      <alignment horizontal="center" vertical="center" wrapText="1"/>
    </xf>
    <xf numFmtId="0" fontId="8" fillId="0" borderId="23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vertical="top" wrapText="1"/>
    </xf>
    <xf numFmtId="189" fontId="3" fillId="0" borderId="17" xfId="0" applyNumberFormat="1" applyFont="1" applyBorder="1" applyAlignment="1">
      <alignment horizontal="right" vertical="center" wrapText="1"/>
    </xf>
    <xf numFmtId="189" fontId="16" fillId="0" borderId="17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8" fillId="0" borderId="17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3" fontId="0" fillId="0" borderId="0" xfId="0" applyNumberFormat="1" applyAlignment="1">
      <alignment/>
    </xf>
    <xf numFmtId="0" fontId="8" fillId="0" borderId="0" xfId="18" applyFont="1" applyProtection="1">
      <alignment/>
      <protection hidden="1"/>
    </xf>
    <xf numFmtId="0" fontId="5" fillId="0" borderId="11" xfId="0" applyFont="1" applyBorder="1" applyAlignment="1">
      <alignment vertical="top" wrapText="1"/>
    </xf>
    <xf numFmtId="0" fontId="8" fillId="0" borderId="13" xfId="18" applyNumberFormat="1" applyFont="1" applyFill="1" applyBorder="1" applyAlignment="1" applyProtection="1">
      <alignment horizontal="center" wrapText="1"/>
      <protection hidden="1"/>
    </xf>
    <xf numFmtId="0" fontId="8" fillId="0" borderId="13" xfId="18" applyNumberFormat="1" applyFont="1" applyFill="1" applyBorder="1" applyAlignment="1" applyProtection="1">
      <alignment/>
      <protection hidden="1"/>
    </xf>
    <xf numFmtId="187" fontId="8" fillId="0" borderId="13" xfId="18" applyNumberFormat="1" applyFont="1" applyFill="1" applyBorder="1" applyAlignment="1" applyProtection="1">
      <alignment/>
      <protection hidden="1"/>
    </xf>
    <xf numFmtId="187" fontId="8" fillId="0" borderId="14" xfId="18" applyNumberFormat="1" applyFont="1" applyFill="1" applyBorder="1" applyAlignment="1" applyProtection="1">
      <alignment/>
      <protection hidden="1"/>
    </xf>
    <xf numFmtId="0" fontId="8" fillId="0" borderId="32" xfId="18" applyNumberFormat="1" applyFont="1" applyFill="1" applyBorder="1" applyAlignment="1" applyProtection="1">
      <alignment wrapText="1"/>
      <protection hidden="1"/>
    </xf>
    <xf numFmtId="0" fontId="8" fillId="0" borderId="33" xfId="18" applyNumberFormat="1" applyFont="1" applyFill="1" applyBorder="1" applyAlignment="1" applyProtection="1">
      <alignment horizontal="center" wrapText="1"/>
      <protection hidden="1"/>
    </xf>
    <xf numFmtId="0" fontId="8" fillId="0" borderId="33" xfId="18" applyNumberFormat="1" applyFont="1" applyFill="1" applyBorder="1" applyAlignment="1" applyProtection="1">
      <alignment/>
      <protection hidden="1"/>
    </xf>
    <xf numFmtId="187" fontId="8" fillId="0" borderId="33" xfId="18" applyNumberFormat="1" applyFont="1" applyFill="1" applyBorder="1" applyAlignment="1" applyProtection="1">
      <alignment/>
      <protection hidden="1"/>
    </xf>
    <xf numFmtId="187" fontId="8" fillId="0" borderId="34" xfId="18" applyNumberFormat="1" applyFont="1" applyFill="1" applyBorder="1" applyAlignment="1" applyProtection="1">
      <alignment wrapText="1"/>
      <protection hidden="1"/>
    </xf>
    <xf numFmtId="0" fontId="8" fillId="0" borderId="15" xfId="18" applyNumberFormat="1" applyFont="1" applyFill="1" applyBorder="1" applyAlignment="1" applyProtection="1">
      <alignment wrapText="1"/>
      <protection hidden="1"/>
    </xf>
    <xf numFmtId="0" fontId="8" fillId="0" borderId="17" xfId="18" applyNumberFormat="1" applyFont="1" applyFill="1" applyBorder="1" applyAlignment="1" applyProtection="1">
      <alignment horizontal="center" wrapText="1"/>
      <protection hidden="1"/>
    </xf>
    <xf numFmtId="0" fontId="8" fillId="0" borderId="17" xfId="18" applyNumberFormat="1" applyFont="1" applyFill="1" applyBorder="1" applyAlignment="1" applyProtection="1">
      <alignment/>
      <protection hidden="1"/>
    </xf>
    <xf numFmtId="187" fontId="8" fillId="0" borderId="17" xfId="18" applyNumberFormat="1" applyFont="1" applyFill="1" applyBorder="1" applyAlignment="1" applyProtection="1">
      <alignment/>
      <protection hidden="1"/>
    </xf>
    <xf numFmtId="187" fontId="8" fillId="0" borderId="18" xfId="18" applyNumberFormat="1" applyFont="1" applyFill="1" applyBorder="1" applyAlignment="1" applyProtection="1">
      <alignment wrapText="1"/>
      <protection hidden="1"/>
    </xf>
    <xf numFmtId="0" fontId="5" fillId="0" borderId="15" xfId="0" applyFont="1" applyBorder="1" applyAlignment="1">
      <alignment vertical="top" wrapText="1"/>
    </xf>
    <xf numFmtId="187" fontId="8" fillId="0" borderId="18" xfId="18" applyNumberFormat="1" applyFont="1" applyFill="1" applyBorder="1" applyAlignment="1" applyProtection="1">
      <alignment/>
      <protection hidden="1"/>
    </xf>
    <xf numFmtId="0" fontId="8" fillId="0" borderId="15" xfId="0" applyFont="1" applyBorder="1" applyAlignment="1">
      <alignment vertical="top" wrapText="1"/>
    </xf>
    <xf numFmtId="0" fontId="8" fillId="0" borderId="19" xfId="18" applyNumberFormat="1" applyFont="1" applyFill="1" applyBorder="1" applyAlignment="1" applyProtection="1">
      <alignment wrapText="1"/>
      <protection hidden="1"/>
    </xf>
    <xf numFmtId="0" fontId="8" fillId="0" borderId="21" xfId="18" applyNumberFormat="1" applyFont="1" applyFill="1" applyBorder="1" applyAlignment="1" applyProtection="1">
      <alignment horizontal="center" wrapText="1"/>
      <protection hidden="1"/>
    </xf>
    <xf numFmtId="0" fontId="8" fillId="0" borderId="21" xfId="18" applyNumberFormat="1" applyFont="1" applyFill="1" applyBorder="1" applyAlignment="1" applyProtection="1">
      <alignment/>
      <protection hidden="1"/>
    </xf>
    <xf numFmtId="187" fontId="8" fillId="0" borderId="21" xfId="18" applyNumberFormat="1" applyFont="1" applyFill="1" applyBorder="1" applyAlignment="1" applyProtection="1">
      <alignment/>
      <protection hidden="1"/>
    </xf>
    <xf numFmtId="40" fontId="5" fillId="0" borderId="6" xfId="18" applyNumberFormat="1" applyFont="1" applyFill="1" applyBorder="1" applyAlignment="1" applyProtection="1">
      <alignment/>
      <protection hidden="1"/>
    </xf>
    <xf numFmtId="40" fontId="5" fillId="0" borderId="3" xfId="18" applyNumberFormat="1" applyFont="1" applyFill="1" applyBorder="1" applyAlignment="1" applyProtection="1">
      <alignment/>
      <protection hidden="1"/>
    </xf>
    <xf numFmtId="40" fontId="5" fillId="0" borderId="9" xfId="18" applyNumberFormat="1" applyFont="1" applyFill="1" applyBorder="1" applyAlignment="1" applyProtection="1">
      <alignment/>
      <protection hidden="1"/>
    </xf>
    <xf numFmtId="40" fontId="8" fillId="0" borderId="22" xfId="18" applyNumberFormat="1" applyFont="1" applyFill="1" applyBorder="1" applyAlignment="1" applyProtection="1">
      <alignment wrapText="1"/>
      <protection hidden="1"/>
    </xf>
    <xf numFmtId="40" fontId="8" fillId="0" borderId="18" xfId="18" applyNumberFormat="1" applyFont="1" applyFill="1" applyBorder="1" applyAlignment="1" applyProtection="1">
      <alignment/>
      <protection hidden="1"/>
    </xf>
    <xf numFmtId="40" fontId="8" fillId="0" borderId="18" xfId="18" applyNumberFormat="1" applyFont="1" applyFill="1" applyBorder="1" applyAlignment="1" applyProtection="1">
      <alignment wrapText="1"/>
      <protection hidden="1"/>
    </xf>
    <xf numFmtId="40" fontId="8" fillId="0" borderId="17" xfId="18" applyNumberFormat="1" applyFont="1" applyFill="1" applyBorder="1" applyAlignment="1" applyProtection="1">
      <alignment/>
      <protection hidden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/>
    </xf>
    <xf numFmtId="40" fontId="5" fillId="0" borderId="35" xfId="18" applyNumberFormat="1" applyFont="1" applyFill="1" applyBorder="1" applyAlignment="1" applyProtection="1">
      <alignment/>
      <protection hidden="1"/>
    </xf>
    <xf numFmtId="40" fontId="5" fillId="0" borderId="26" xfId="18" applyNumberFormat="1" applyFont="1" applyFill="1" applyBorder="1" applyAlignment="1" applyProtection="1">
      <alignment/>
      <protection hidden="1"/>
    </xf>
    <xf numFmtId="4" fontId="16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 wrapText="1"/>
    </xf>
    <xf numFmtId="189" fontId="17" fillId="3" borderId="17" xfId="0" applyNumberFormat="1" applyFont="1" applyFill="1" applyBorder="1" applyAlignment="1">
      <alignment horizontal="right"/>
    </xf>
    <xf numFmtId="4" fontId="17" fillId="3" borderId="17" xfId="0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189" fontId="17" fillId="3" borderId="17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189" fontId="0" fillId="0" borderId="17" xfId="0" applyNumberFormat="1" applyBorder="1" applyAlignment="1">
      <alignment/>
    </xf>
    <xf numFmtId="4" fontId="17" fillId="2" borderId="17" xfId="0" applyNumberFormat="1" applyFont="1" applyFill="1" applyBorder="1" applyAlignment="1">
      <alignment/>
    </xf>
    <xf numFmtId="0" fontId="17" fillId="0" borderId="17" xfId="0" applyFont="1" applyBorder="1" applyAlignment="1">
      <alignment wrapText="1"/>
    </xf>
    <xf numFmtId="0" fontId="17" fillId="3" borderId="17" xfId="0" applyFont="1" applyFill="1" applyBorder="1" applyAlignment="1">
      <alignment/>
    </xf>
    <xf numFmtId="189" fontId="17" fillId="0" borderId="17" xfId="0" applyNumberFormat="1" applyFont="1" applyBorder="1" applyAlignment="1">
      <alignment/>
    </xf>
    <xf numFmtId="0" fontId="17" fillId="3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189" fontId="0" fillId="0" borderId="17" xfId="0" applyNumberFormat="1" applyFont="1" applyBorder="1" applyAlignment="1">
      <alignment/>
    </xf>
    <xf numFmtId="189" fontId="17" fillId="2" borderId="17" xfId="0" applyNumberFormat="1" applyFont="1" applyFill="1" applyBorder="1" applyAlignment="1">
      <alignment/>
    </xf>
    <xf numFmtId="189" fontId="0" fillId="2" borderId="17" xfId="0" applyNumberFormat="1" applyFont="1" applyFill="1" applyBorder="1" applyAlignment="1">
      <alignment/>
    </xf>
    <xf numFmtId="0" fontId="17" fillId="2" borderId="17" xfId="0" applyFont="1" applyFill="1" applyBorder="1" applyAlignment="1">
      <alignment/>
    </xf>
    <xf numFmtId="0" fontId="17" fillId="2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/>
    </xf>
    <xf numFmtId="0" fontId="0" fillId="2" borderId="17" xfId="0" applyFont="1" applyFill="1" applyBorder="1" applyAlignment="1">
      <alignment horizontal="left" wrapText="1"/>
    </xf>
    <xf numFmtId="4" fontId="17" fillId="2" borderId="17" xfId="0" applyNumberFormat="1" applyFont="1" applyFill="1" applyBorder="1" applyAlignment="1">
      <alignment horizontal="center"/>
    </xf>
    <xf numFmtId="189" fontId="0" fillId="2" borderId="17" xfId="0" applyNumberFormat="1" applyFill="1" applyBorder="1" applyAlignment="1">
      <alignment/>
    </xf>
    <xf numFmtId="0" fontId="17" fillId="2" borderId="17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189" fontId="0" fillId="2" borderId="17" xfId="0" applyNumberFormat="1" applyFill="1" applyBorder="1" applyAlignment="1">
      <alignment horizontal="right"/>
    </xf>
    <xf numFmtId="40" fontId="8" fillId="0" borderId="17" xfId="18" applyNumberFormat="1" applyFont="1" applyFill="1" applyBorder="1" applyAlignment="1" applyProtection="1">
      <alignment wrapText="1"/>
      <protection hidden="1"/>
    </xf>
    <xf numFmtId="178" fontId="1" fillId="0" borderId="0" xfId="18" applyNumberFormat="1">
      <alignment/>
      <protection/>
    </xf>
    <xf numFmtId="0" fontId="2" fillId="0" borderId="6" xfId="18" applyNumberFormat="1" applyFont="1" applyFill="1" applyBorder="1" applyAlignment="1" applyProtection="1">
      <alignment/>
      <protection hidden="1"/>
    </xf>
    <xf numFmtId="0" fontId="2" fillId="0" borderId="9" xfId="18" applyNumberFormat="1" applyFont="1" applyFill="1" applyBorder="1" applyAlignment="1" applyProtection="1">
      <alignment/>
      <protection hidden="1"/>
    </xf>
    <xf numFmtId="0" fontId="2" fillId="0" borderId="8" xfId="18" applyNumberFormat="1" applyFont="1" applyFill="1" applyBorder="1" applyAlignment="1" applyProtection="1">
      <alignment/>
      <protection hidden="1"/>
    </xf>
    <xf numFmtId="181" fontId="7" fillId="0" borderId="8" xfId="18" applyNumberFormat="1" applyFont="1" applyFill="1" applyBorder="1" applyAlignment="1" applyProtection="1">
      <alignment/>
      <protection hidden="1"/>
    </xf>
    <xf numFmtId="10" fontId="5" fillId="2" borderId="10" xfId="18" applyNumberFormat="1" applyFont="1" applyFill="1" applyBorder="1" applyAlignment="1" applyProtection="1">
      <alignment/>
      <protection hidden="1"/>
    </xf>
    <xf numFmtId="0" fontId="16" fillId="0" borderId="16" xfId="0" applyFont="1" applyBorder="1" applyAlignment="1">
      <alignment horizontal="center" vertical="center" wrapText="1"/>
    </xf>
    <xf numFmtId="0" fontId="8" fillId="0" borderId="17" xfId="18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8" fillId="0" borderId="0" xfId="18" applyFont="1" applyFill="1" applyAlignment="1" applyProtection="1">
      <alignment horizontal="right"/>
      <protection hidden="1"/>
    </xf>
    <xf numFmtId="0" fontId="8" fillId="0" borderId="0" xfId="18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center" wrapText="1"/>
    </xf>
    <xf numFmtId="0" fontId="9" fillId="0" borderId="36" xfId="0" applyFont="1" applyBorder="1" applyAlignment="1">
      <alignment horizontal="right"/>
    </xf>
    <xf numFmtId="0" fontId="10" fillId="0" borderId="0" xfId="18" applyNumberFormat="1" applyFont="1" applyFill="1" applyAlignment="1" applyProtection="1">
      <alignment horizontal="center" wrapText="1"/>
      <protection hidden="1"/>
    </xf>
    <xf numFmtId="0" fontId="3" fillId="0" borderId="0" xfId="18" applyNumberFormat="1" applyFont="1" applyFill="1" applyAlignment="1" applyProtection="1">
      <alignment horizontal="center" vertical="center" wrapText="1"/>
      <protection hidden="1"/>
    </xf>
    <xf numFmtId="0" fontId="7" fillId="0" borderId="25" xfId="18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37" xfId="18" applyNumberFormat="1" applyFont="1" applyFill="1" applyBorder="1" applyAlignment="1" applyProtection="1">
      <alignment horizontal="center" vertical="top"/>
      <protection hidden="1"/>
    </xf>
    <xf numFmtId="0" fontId="5" fillId="0" borderId="38" xfId="18" applyNumberFormat="1" applyFont="1" applyFill="1" applyBorder="1" applyAlignment="1" applyProtection="1">
      <alignment horizontal="center" vertical="top"/>
      <protection hidden="1"/>
    </xf>
    <xf numFmtId="0" fontId="4" fillId="0" borderId="39" xfId="18" applyNumberFormat="1" applyFont="1" applyFill="1" applyBorder="1" applyAlignment="1" applyProtection="1">
      <alignment/>
      <protection hidden="1"/>
    </xf>
    <xf numFmtId="0" fontId="4" fillId="0" borderId="17" xfId="18" applyNumberFormat="1" applyFont="1" applyFill="1" applyBorder="1" applyAlignment="1" applyProtection="1">
      <alignment/>
      <protection hidden="1"/>
    </xf>
    <xf numFmtId="0" fontId="5" fillId="0" borderId="40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5" fillId="0" borderId="0" xfId="18" applyNumberFormat="1" applyFont="1" applyFill="1" applyAlignment="1" applyProtection="1">
      <alignment horizontal="center" vertical="center" wrapText="1"/>
      <protection hidden="1"/>
    </xf>
    <xf numFmtId="0" fontId="5" fillId="0" borderId="0" xfId="18" applyNumberFormat="1" applyFont="1" applyFill="1" applyAlignment="1" applyProtection="1">
      <alignment horizontal="centerContinuous" vertical="center" wrapText="1"/>
      <protection hidden="1"/>
    </xf>
    <xf numFmtId="0" fontId="8" fillId="0" borderId="0" xfId="18" applyNumberFormat="1" applyFont="1" applyFill="1" applyAlignment="1" applyProtection="1">
      <alignment horizontal="center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G8" sqref="G8"/>
    </sheetView>
  </sheetViews>
  <sheetFormatPr defaultColWidth="9.00390625" defaultRowHeight="12.75"/>
  <cols>
    <col min="1" max="1" width="24.625" style="0" customWidth="1"/>
    <col min="2" max="2" width="32.25390625" style="0" customWidth="1"/>
    <col min="3" max="3" width="11.75390625" style="0" customWidth="1"/>
    <col min="4" max="4" width="12.75390625" style="0" customWidth="1"/>
    <col min="5" max="5" width="9.25390625" style="0" customWidth="1"/>
  </cols>
  <sheetData>
    <row r="1" spans="3:5" ht="12.75">
      <c r="C1" s="227" t="s">
        <v>355</v>
      </c>
      <c r="D1" s="227"/>
      <c r="E1" s="227"/>
    </row>
    <row r="2" spans="3:5" ht="12.75">
      <c r="C2" s="228" t="s">
        <v>359</v>
      </c>
      <c r="D2" s="228"/>
      <c r="E2" s="228"/>
    </row>
    <row r="3" spans="3:5" ht="12.75">
      <c r="C3" s="228" t="s">
        <v>357</v>
      </c>
      <c r="D3" s="228"/>
      <c r="E3" s="228"/>
    </row>
    <row r="4" spans="3:5" ht="12.75">
      <c r="C4" s="183"/>
      <c r="D4" s="183"/>
      <c r="E4" s="183"/>
    </row>
    <row r="5" spans="2:3" ht="12.75">
      <c r="B5" s="184" t="s">
        <v>252</v>
      </c>
      <c r="C5" s="184"/>
    </row>
    <row r="6" spans="2:3" ht="12.75">
      <c r="B6" s="184"/>
      <c r="C6" s="184"/>
    </row>
    <row r="7" spans="1:5" ht="12.75">
      <c r="A7" s="226" t="s">
        <v>253</v>
      </c>
      <c r="B7" s="226"/>
      <c r="C7" s="226"/>
      <c r="D7" s="226"/>
      <c r="E7" s="226"/>
    </row>
    <row r="8" spans="4:5" ht="16.5" customHeight="1">
      <c r="D8" s="184" t="s">
        <v>254</v>
      </c>
      <c r="E8" t="s">
        <v>255</v>
      </c>
    </row>
    <row r="9" spans="1:5" ht="125.25" customHeight="1">
      <c r="A9" s="185" t="s">
        <v>256</v>
      </c>
      <c r="B9" s="185" t="s">
        <v>257</v>
      </c>
      <c r="C9" s="186" t="s">
        <v>258</v>
      </c>
      <c r="D9" s="186" t="s">
        <v>259</v>
      </c>
      <c r="E9" s="186" t="s">
        <v>204</v>
      </c>
    </row>
    <row r="10" spans="1:5" ht="12.75">
      <c r="A10" s="187">
        <v>1</v>
      </c>
      <c r="B10" s="187">
        <v>2</v>
      </c>
      <c r="C10" s="187">
        <v>3</v>
      </c>
      <c r="D10" s="187">
        <v>4</v>
      </c>
      <c r="E10" s="187">
        <v>5</v>
      </c>
    </row>
    <row r="11" spans="1:5" ht="25.5">
      <c r="A11" s="188" t="s">
        <v>260</v>
      </c>
      <c r="B11" s="189" t="s">
        <v>261</v>
      </c>
      <c r="C11" s="190">
        <f>C12+C18</f>
        <v>957194.2999999999</v>
      </c>
      <c r="D11" s="190">
        <f>D12+D18</f>
        <v>949869.2</v>
      </c>
      <c r="E11" s="191">
        <f aca="true" t="shared" si="0" ref="E11:E32">D11*100/C11</f>
        <v>99.23473217506624</v>
      </c>
    </row>
    <row r="12" spans="1:5" ht="12.75">
      <c r="A12" s="192"/>
      <c r="B12" s="188" t="s">
        <v>262</v>
      </c>
      <c r="C12" s="193">
        <f>SUM(C13:C17)</f>
        <v>808742.7999999999</v>
      </c>
      <c r="D12" s="193">
        <f>SUM(D13:D17)</f>
        <v>804180.2999999999</v>
      </c>
      <c r="E12" s="191">
        <f t="shared" si="0"/>
        <v>99.4358527828625</v>
      </c>
    </row>
    <row r="13" spans="1:5" ht="12.75">
      <c r="A13" s="194" t="s">
        <v>263</v>
      </c>
      <c r="B13" s="194" t="s">
        <v>264</v>
      </c>
      <c r="C13" s="195">
        <v>650786.6</v>
      </c>
      <c r="D13" s="195">
        <v>645100.3</v>
      </c>
      <c r="E13" s="196">
        <f t="shared" si="0"/>
        <v>99.12624199699258</v>
      </c>
    </row>
    <row r="14" spans="1:5" ht="12.75">
      <c r="A14" s="194" t="s">
        <v>265</v>
      </c>
      <c r="B14" s="194" t="s">
        <v>266</v>
      </c>
      <c r="C14" s="195">
        <v>65059.2</v>
      </c>
      <c r="D14" s="195">
        <v>63570.2</v>
      </c>
      <c r="E14" s="196">
        <f t="shared" si="0"/>
        <v>97.71131523289559</v>
      </c>
    </row>
    <row r="15" spans="1:5" ht="12.75">
      <c r="A15" s="194" t="s">
        <v>267</v>
      </c>
      <c r="B15" s="194" t="s">
        <v>268</v>
      </c>
      <c r="C15" s="195">
        <v>78792.5</v>
      </c>
      <c r="D15" s="195">
        <v>81026</v>
      </c>
      <c r="E15" s="196">
        <f t="shared" si="0"/>
        <v>102.83466065932672</v>
      </c>
    </row>
    <row r="16" spans="1:5" ht="12.75">
      <c r="A16" s="194" t="s">
        <v>269</v>
      </c>
      <c r="B16" s="194" t="s">
        <v>270</v>
      </c>
      <c r="C16" s="195">
        <v>14097.5</v>
      </c>
      <c r="D16" s="195">
        <v>14464.2</v>
      </c>
      <c r="E16" s="196">
        <f t="shared" si="0"/>
        <v>102.60117042028729</v>
      </c>
    </row>
    <row r="17" spans="1:5" ht="51">
      <c r="A17" s="194" t="s">
        <v>271</v>
      </c>
      <c r="B17" s="197" t="s">
        <v>272</v>
      </c>
      <c r="C17" s="195">
        <v>7</v>
      </c>
      <c r="D17" s="195">
        <v>19.6</v>
      </c>
      <c r="E17" s="196">
        <f t="shared" si="0"/>
        <v>280.00000000000006</v>
      </c>
    </row>
    <row r="18" spans="1:5" ht="12.75">
      <c r="A18" s="198"/>
      <c r="B18" s="188" t="s">
        <v>273</v>
      </c>
      <c r="C18" s="193">
        <f>SUM(C19:C26)</f>
        <v>148451.50000000003</v>
      </c>
      <c r="D18" s="193">
        <f>SUM(D19:D26)</f>
        <v>145688.9</v>
      </c>
      <c r="E18" s="191">
        <f t="shared" si="0"/>
        <v>98.13905551644811</v>
      </c>
    </row>
    <row r="19" spans="1:5" ht="51">
      <c r="A19" s="194" t="s">
        <v>274</v>
      </c>
      <c r="B19" s="197" t="s">
        <v>275</v>
      </c>
      <c r="C19" s="195">
        <v>68232.8</v>
      </c>
      <c r="D19" s="195">
        <v>63993.7</v>
      </c>
      <c r="E19" s="196">
        <f t="shared" si="0"/>
        <v>93.78729877712772</v>
      </c>
    </row>
    <row r="20" spans="1:5" ht="25.5">
      <c r="A20" s="194" t="s">
        <v>276</v>
      </c>
      <c r="B20" s="197" t="s">
        <v>277</v>
      </c>
      <c r="C20" s="195">
        <v>3117.1</v>
      </c>
      <c r="D20" s="195">
        <v>3082.6</v>
      </c>
      <c r="E20" s="196">
        <f t="shared" si="0"/>
        <v>98.89320201469314</v>
      </c>
    </row>
    <row r="21" spans="1:5" ht="38.25">
      <c r="A21" s="194" t="s">
        <v>278</v>
      </c>
      <c r="B21" s="197" t="s">
        <v>279</v>
      </c>
      <c r="C21" s="195">
        <v>1511.7</v>
      </c>
      <c r="D21" s="195">
        <v>1701.2</v>
      </c>
      <c r="E21" s="196">
        <f t="shared" si="0"/>
        <v>112.53555599656016</v>
      </c>
    </row>
    <row r="22" spans="1:5" ht="38.25">
      <c r="A22" s="194" t="s">
        <v>280</v>
      </c>
      <c r="B22" s="197" t="s">
        <v>281</v>
      </c>
      <c r="C22" s="195">
        <v>59796</v>
      </c>
      <c r="D22" s="195">
        <v>62737.7</v>
      </c>
      <c r="E22" s="196">
        <f t="shared" si="0"/>
        <v>104.91955983677838</v>
      </c>
    </row>
    <row r="23" spans="1:5" ht="25.5">
      <c r="A23" s="194" t="s">
        <v>282</v>
      </c>
      <c r="B23" s="197" t="s">
        <v>283</v>
      </c>
      <c r="C23" s="195">
        <v>15862.7</v>
      </c>
      <c r="D23" s="195">
        <v>15365.3</v>
      </c>
      <c r="E23" s="196">
        <f t="shared" si="0"/>
        <v>96.86434213595415</v>
      </c>
    </row>
    <row r="24" spans="1:5" ht="12.75" hidden="1">
      <c r="A24" s="194" t="s">
        <v>284</v>
      </c>
      <c r="B24" s="197" t="s">
        <v>285</v>
      </c>
      <c r="C24" s="195">
        <v>0</v>
      </c>
      <c r="D24" s="195">
        <v>0</v>
      </c>
      <c r="E24" s="196" t="e">
        <f t="shared" si="0"/>
        <v>#DIV/0!</v>
      </c>
    </row>
    <row r="25" spans="1:5" ht="89.25" customHeight="1">
      <c r="A25" s="194" t="s">
        <v>286</v>
      </c>
      <c r="B25" s="197" t="s">
        <v>287</v>
      </c>
      <c r="C25" s="195">
        <v>731</v>
      </c>
      <c r="D25" s="195">
        <v>1679.8</v>
      </c>
      <c r="E25" s="196">
        <f t="shared" si="0"/>
        <v>229.79480164158687</v>
      </c>
    </row>
    <row r="26" spans="1:5" ht="63.75">
      <c r="A26" s="194" t="s">
        <v>288</v>
      </c>
      <c r="B26" s="197" t="s">
        <v>289</v>
      </c>
      <c r="C26" s="195">
        <v>-799.8</v>
      </c>
      <c r="D26" s="195">
        <v>-2871.4</v>
      </c>
      <c r="E26" s="196">
        <f t="shared" si="0"/>
        <v>359.0147536884221</v>
      </c>
    </row>
    <row r="27" spans="1:5" ht="12.75">
      <c r="A27" s="194"/>
      <c r="B27" s="197" t="s">
        <v>290</v>
      </c>
      <c r="C27" s="199">
        <f>C11</f>
        <v>957194.2999999999</v>
      </c>
      <c r="D27" s="199">
        <f>D11</f>
        <v>949869.2</v>
      </c>
      <c r="E27" s="196">
        <f t="shared" si="0"/>
        <v>99.23473217506624</v>
      </c>
    </row>
    <row r="28" spans="1:5" ht="12.75">
      <c r="A28" s="198" t="s">
        <v>291</v>
      </c>
      <c r="B28" s="200" t="s">
        <v>292</v>
      </c>
      <c r="C28" s="193">
        <f>C29+C30</f>
        <v>1797193.4</v>
      </c>
      <c r="D28" s="193">
        <f>D29+D30</f>
        <v>1791148.9</v>
      </c>
      <c r="E28" s="191">
        <f t="shared" si="0"/>
        <v>99.66367003128323</v>
      </c>
    </row>
    <row r="29" spans="1:5" ht="51">
      <c r="A29" s="194" t="s">
        <v>293</v>
      </c>
      <c r="B29" s="197" t="s">
        <v>294</v>
      </c>
      <c r="C29" s="195">
        <v>1780163</v>
      </c>
      <c r="D29" s="195">
        <v>1774113.2</v>
      </c>
      <c r="E29" s="196">
        <f t="shared" si="0"/>
        <v>99.66015471616925</v>
      </c>
    </row>
    <row r="30" spans="1:5" ht="25.5">
      <c r="A30" s="194" t="s">
        <v>295</v>
      </c>
      <c r="B30" s="197" t="s">
        <v>296</v>
      </c>
      <c r="C30" s="195">
        <v>17030.4</v>
      </c>
      <c r="D30" s="195">
        <v>17035.7</v>
      </c>
      <c r="E30" s="196">
        <f t="shared" si="0"/>
        <v>100.03112081924088</v>
      </c>
    </row>
    <row r="31" spans="1:5" ht="40.5" customHeight="1">
      <c r="A31" s="198" t="s">
        <v>297</v>
      </c>
      <c r="B31" s="200" t="s">
        <v>298</v>
      </c>
      <c r="C31" s="193">
        <v>106210.6</v>
      </c>
      <c r="D31" s="193">
        <v>95132.8</v>
      </c>
      <c r="E31" s="191">
        <f t="shared" si="0"/>
        <v>89.56996759268849</v>
      </c>
    </row>
    <row r="32" spans="1:5" ht="12.75">
      <c r="A32" s="198"/>
      <c r="B32" s="200" t="s">
        <v>299</v>
      </c>
      <c r="C32" s="193">
        <f>C11+C28+C31</f>
        <v>2860598.3</v>
      </c>
      <c r="D32" s="193">
        <f>D11+D28+D31</f>
        <v>2836150.8999999994</v>
      </c>
      <c r="E32" s="191">
        <f t="shared" si="0"/>
        <v>99.14537458824609</v>
      </c>
    </row>
    <row r="33" spans="2:3" ht="12.75">
      <c r="B33" s="201"/>
      <c r="C33" s="201"/>
    </row>
    <row r="34" spans="2:3" ht="12.75">
      <c r="B34" s="201"/>
      <c r="C34" s="201"/>
    </row>
    <row r="35" spans="2:3" ht="12.75">
      <c r="B35" s="201"/>
      <c r="C35" s="201"/>
    </row>
    <row r="36" spans="2:3" ht="12.75">
      <c r="B36" s="201"/>
      <c r="C36" s="201"/>
    </row>
    <row r="37" spans="2:3" ht="12.75">
      <c r="B37" s="201"/>
      <c r="C37" s="201"/>
    </row>
    <row r="38" spans="2:3" ht="12.75">
      <c r="B38" s="201"/>
      <c r="C38" s="201"/>
    </row>
    <row r="39" spans="2:3" ht="12.75">
      <c r="B39" s="201"/>
      <c r="C39" s="201"/>
    </row>
    <row r="40" spans="2:3" ht="12.75">
      <c r="B40" s="201"/>
      <c r="C40" s="201"/>
    </row>
    <row r="41" spans="2:3" ht="12.75">
      <c r="B41" s="201"/>
      <c r="C41" s="201"/>
    </row>
    <row r="42" spans="2:3" ht="12.75">
      <c r="B42" s="201"/>
      <c r="C42" s="201"/>
    </row>
    <row r="43" spans="2:3" ht="12.75">
      <c r="B43" s="201"/>
      <c r="C43" s="201"/>
    </row>
    <row r="44" spans="2:3" ht="12.75">
      <c r="B44" s="201"/>
      <c r="C44" s="201"/>
    </row>
    <row r="45" spans="2:3" ht="12.75">
      <c r="B45" s="201"/>
      <c r="C45" s="201"/>
    </row>
    <row r="46" spans="2:3" ht="12.75">
      <c r="B46" s="201"/>
      <c r="C46" s="201"/>
    </row>
    <row r="47" spans="2:3" ht="12.75">
      <c r="B47" s="201"/>
      <c r="C47" s="201"/>
    </row>
    <row r="48" spans="2:3" ht="12.75">
      <c r="B48" s="201"/>
      <c r="C48" s="201"/>
    </row>
    <row r="49" spans="2:3" ht="12.75">
      <c r="B49" s="201"/>
      <c r="C49" s="201"/>
    </row>
  </sheetData>
  <mergeCells count="4">
    <mergeCell ref="A7:E7"/>
    <mergeCell ref="C1:E1"/>
    <mergeCell ref="C2:E2"/>
    <mergeCell ref="C3:E3"/>
  </mergeCells>
  <printOptions/>
  <pageMargins left="0.7874015748031497" right="0.5905511811023623" top="0.47" bottom="0.68" header="0.29" footer="0.5118110236220472"/>
  <pageSetup firstPageNumber="2" useFirstPageNumber="1"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H11" sqref="H11"/>
    </sheetView>
  </sheetViews>
  <sheetFormatPr defaultColWidth="9.00390625" defaultRowHeight="12.75"/>
  <cols>
    <col min="1" max="1" width="24.625" style="0" customWidth="1"/>
    <col min="2" max="2" width="34.00390625" style="0" customWidth="1"/>
    <col min="3" max="3" width="17.25390625" style="0" customWidth="1"/>
    <col min="4" max="4" width="15.125" style="0" customWidth="1"/>
    <col min="5" max="5" width="9.625" style="0" customWidth="1"/>
  </cols>
  <sheetData>
    <row r="1" spans="4:6" ht="12.75">
      <c r="D1" s="227" t="s">
        <v>358</v>
      </c>
      <c r="E1" s="227"/>
      <c r="F1" s="227"/>
    </row>
    <row r="2" spans="4:7" ht="12.75">
      <c r="D2" s="228" t="s">
        <v>359</v>
      </c>
      <c r="E2" s="228"/>
      <c r="F2" s="228"/>
      <c r="G2" s="202"/>
    </row>
    <row r="3" spans="4:6" ht="12.75">
      <c r="D3" s="228" t="s">
        <v>357</v>
      </c>
      <c r="E3" s="228"/>
      <c r="F3" s="228"/>
    </row>
    <row r="4" ht="12.75">
      <c r="B4" s="184" t="s">
        <v>252</v>
      </c>
    </row>
    <row r="5" ht="12.75">
      <c r="B5" s="184"/>
    </row>
    <row r="6" spans="1:5" ht="12.75">
      <c r="A6" s="229" t="s">
        <v>300</v>
      </c>
      <c r="B6" s="229"/>
      <c r="C6" s="229"/>
      <c r="D6" s="229"/>
      <c r="E6" s="229"/>
    </row>
    <row r="7" spans="1:5" ht="12.75">
      <c r="A7" s="229"/>
      <c r="B7" s="229"/>
      <c r="C7" s="229"/>
      <c r="D7" s="229"/>
      <c r="E7" s="229"/>
    </row>
    <row r="8" spans="4:5" ht="16.5" customHeight="1">
      <c r="D8" s="230" t="s">
        <v>301</v>
      </c>
      <c r="E8" s="230"/>
    </row>
    <row r="9" spans="1:5" ht="125.25" customHeight="1">
      <c r="A9" s="185" t="s">
        <v>256</v>
      </c>
      <c r="B9" s="185" t="s">
        <v>257</v>
      </c>
      <c r="C9" s="186" t="s">
        <v>258</v>
      </c>
      <c r="D9" s="186" t="s">
        <v>259</v>
      </c>
      <c r="E9" s="186" t="s">
        <v>204</v>
      </c>
    </row>
    <row r="10" spans="1:5" ht="12.75">
      <c r="A10" s="187">
        <v>1</v>
      </c>
      <c r="B10" s="187">
        <v>2</v>
      </c>
      <c r="C10" s="187">
        <v>3</v>
      </c>
      <c r="D10" s="187">
        <v>4</v>
      </c>
      <c r="E10" s="187">
        <v>5</v>
      </c>
    </row>
    <row r="11" spans="1:5" ht="25.5">
      <c r="A11" s="188" t="s">
        <v>260</v>
      </c>
      <c r="B11" s="189" t="s">
        <v>261</v>
      </c>
      <c r="C11" s="190">
        <f>C12+C26</f>
        <v>957194.2999999999</v>
      </c>
      <c r="D11" s="190">
        <f>D12+D26</f>
        <v>949869.2</v>
      </c>
      <c r="E11" s="191">
        <f aca="true" t="shared" si="0" ref="E11:E40">D11*100/C11</f>
        <v>99.23473217506624</v>
      </c>
    </row>
    <row r="12" spans="1:5" ht="12.75">
      <c r="A12" s="192"/>
      <c r="B12" s="188" t="s">
        <v>262</v>
      </c>
      <c r="C12" s="193">
        <f>C13+C15+C18+C22+C23</f>
        <v>808742.7999999999</v>
      </c>
      <c r="D12" s="193">
        <f>D13+D15+D18+D22+D23</f>
        <v>804180.2999999999</v>
      </c>
      <c r="E12" s="191">
        <f t="shared" si="0"/>
        <v>99.4358527828625</v>
      </c>
    </row>
    <row r="13" spans="1:5" ht="12.75">
      <c r="A13" s="194" t="s">
        <v>263</v>
      </c>
      <c r="B13" s="194" t="s">
        <v>264</v>
      </c>
      <c r="C13" s="199">
        <f>C14</f>
        <v>650786.6</v>
      </c>
      <c r="D13" s="199">
        <f>D14</f>
        <v>645100.3</v>
      </c>
      <c r="E13" s="196">
        <f t="shared" si="0"/>
        <v>99.12624199699258</v>
      </c>
    </row>
    <row r="14" spans="1:5" ht="12.75">
      <c r="A14" s="203" t="s">
        <v>302</v>
      </c>
      <c r="B14" s="203" t="s">
        <v>303</v>
      </c>
      <c r="C14" s="195">
        <v>650786.6</v>
      </c>
      <c r="D14" s="195">
        <v>645100.3</v>
      </c>
      <c r="E14" s="196">
        <f t="shared" si="0"/>
        <v>99.12624199699258</v>
      </c>
    </row>
    <row r="15" spans="1:5" ht="12.75">
      <c r="A15" s="194" t="s">
        <v>265</v>
      </c>
      <c r="B15" s="194" t="s">
        <v>266</v>
      </c>
      <c r="C15" s="199">
        <f>SUM(C16:C17)</f>
        <v>65059.2</v>
      </c>
      <c r="D15" s="199">
        <f>SUM(D16:D17)</f>
        <v>63570.200000000004</v>
      </c>
      <c r="E15" s="196">
        <f t="shared" si="0"/>
        <v>97.71131523289559</v>
      </c>
    </row>
    <row r="16" spans="1:5" ht="38.25">
      <c r="A16" s="203" t="s">
        <v>304</v>
      </c>
      <c r="B16" s="204" t="s">
        <v>305</v>
      </c>
      <c r="C16" s="205">
        <v>29462.6</v>
      </c>
      <c r="D16" s="205">
        <v>28413.4</v>
      </c>
      <c r="E16" s="196">
        <f t="shared" si="0"/>
        <v>96.43887504836641</v>
      </c>
    </row>
    <row r="17" spans="1:5" ht="25.5">
      <c r="A17" s="203" t="s">
        <v>306</v>
      </c>
      <c r="B17" s="204" t="s">
        <v>307</v>
      </c>
      <c r="C17" s="205">
        <v>35596.6</v>
      </c>
      <c r="D17" s="205">
        <v>35156.8</v>
      </c>
      <c r="E17" s="196">
        <f t="shared" si="0"/>
        <v>98.76448874330696</v>
      </c>
    </row>
    <row r="18" spans="1:5" ht="12.75">
      <c r="A18" s="194" t="s">
        <v>267</v>
      </c>
      <c r="B18" s="194" t="s">
        <v>268</v>
      </c>
      <c r="C18" s="199">
        <f>SUM(C19:C21)</f>
        <v>78792.5</v>
      </c>
      <c r="D18" s="206">
        <f>SUM(D19:D21)</f>
        <v>81026</v>
      </c>
      <c r="E18" s="196">
        <f t="shared" si="0"/>
        <v>102.83466065932672</v>
      </c>
    </row>
    <row r="19" spans="1:5" ht="12.75">
      <c r="A19" s="203" t="s">
        <v>308</v>
      </c>
      <c r="B19" s="203" t="s">
        <v>309</v>
      </c>
      <c r="C19" s="205">
        <v>16000</v>
      </c>
      <c r="D19" s="205">
        <v>16495.7</v>
      </c>
      <c r="E19" s="196">
        <f t="shared" si="0"/>
        <v>103.098125</v>
      </c>
    </row>
    <row r="20" spans="1:5" ht="12.75">
      <c r="A20" s="203" t="s">
        <v>310</v>
      </c>
      <c r="B20" s="203" t="s">
        <v>311</v>
      </c>
      <c r="C20" s="205">
        <v>58749.5</v>
      </c>
      <c r="D20" s="205">
        <v>60881.1</v>
      </c>
      <c r="E20" s="196">
        <f t="shared" si="0"/>
        <v>103.6282861981804</v>
      </c>
    </row>
    <row r="21" spans="1:5" ht="12.75">
      <c r="A21" s="203" t="s">
        <v>312</v>
      </c>
      <c r="B21" s="203" t="s">
        <v>313</v>
      </c>
      <c r="C21" s="205">
        <v>4043</v>
      </c>
      <c r="D21" s="205">
        <v>3649.2</v>
      </c>
      <c r="E21" s="196">
        <f t="shared" si="0"/>
        <v>90.25970813752164</v>
      </c>
    </row>
    <row r="22" spans="1:5" ht="12.75">
      <c r="A22" s="194" t="s">
        <v>269</v>
      </c>
      <c r="B22" s="194" t="s">
        <v>270</v>
      </c>
      <c r="C22" s="199">
        <v>14097.5</v>
      </c>
      <c r="D22" s="199">
        <v>14464.2</v>
      </c>
      <c r="E22" s="196">
        <f t="shared" si="0"/>
        <v>102.60117042028729</v>
      </c>
    </row>
    <row r="23" spans="1:5" ht="38.25">
      <c r="A23" s="194" t="s">
        <v>271</v>
      </c>
      <c r="B23" s="197" t="s">
        <v>272</v>
      </c>
      <c r="C23" s="199">
        <f>SUM(C24:C25)</f>
        <v>6.999999999999998</v>
      </c>
      <c r="D23" s="199">
        <f>SUM(D24:D25)</f>
        <v>19.6</v>
      </c>
      <c r="E23" s="196">
        <f t="shared" si="0"/>
        <v>280.0000000000001</v>
      </c>
    </row>
    <row r="24" spans="1:5" ht="51">
      <c r="A24" s="203" t="s">
        <v>314</v>
      </c>
      <c r="B24" s="204" t="s">
        <v>315</v>
      </c>
      <c r="C24" s="205">
        <v>-12.4</v>
      </c>
      <c r="D24" s="205">
        <v>-2.7</v>
      </c>
      <c r="E24" s="196">
        <f t="shared" si="0"/>
        <v>21.774193548387096</v>
      </c>
    </row>
    <row r="25" spans="1:5" ht="38.25">
      <c r="A25" s="203" t="s">
        <v>316</v>
      </c>
      <c r="B25" s="204" t="s">
        <v>317</v>
      </c>
      <c r="C25" s="205">
        <v>19.4</v>
      </c>
      <c r="D25" s="207">
        <v>22.3</v>
      </c>
      <c r="E25" s="196">
        <f t="shared" si="0"/>
        <v>114.94845360824743</v>
      </c>
    </row>
    <row r="26" spans="1:5" ht="12.75">
      <c r="A26" s="198"/>
      <c r="B26" s="188" t="s">
        <v>273</v>
      </c>
      <c r="C26" s="193">
        <f>SUM(C27+C33+C34+C35+C40+C41+C44+C45)</f>
        <v>148451.50000000003</v>
      </c>
      <c r="D26" s="193">
        <f>D27+D33+D35+D40+D41+D44+D45+D34</f>
        <v>145688.9</v>
      </c>
      <c r="E26" s="191">
        <f t="shared" si="0"/>
        <v>98.13905551644811</v>
      </c>
    </row>
    <row r="27" spans="1:5" ht="51">
      <c r="A27" s="208" t="s">
        <v>274</v>
      </c>
      <c r="B27" s="209" t="s">
        <v>318</v>
      </c>
      <c r="C27" s="206">
        <f>SUM(C28:C32)</f>
        <v>68232.8</v>
      </c>
      <c r="D27" s="206">
        <f>SUM(D28:D32)</f>
        <v>63993.7</v>
      </c>
      <c r="E27" s="196">
        <f t="shared" si="0"/>
        <v>93.78729877712772</v>
      </c>
    </row>
    <row r="28" spans="1:5" ht="114.75">
      <c r="A28" s="210" t="s">
        <v>319</v>
      </c>
      <c r="B28" s="211" t="s">
        <v>320</v>
      </c>
      <c r="C28" s="207">
        <v>1</v>
      </c>
      <c r="D28" s="207">
        <v>1.1</v>
      </c>
      <c r="E28" s="196">
        <f t="shared" si="0"/>
        <v>110.00000000000001</v>
      </c>
    </row>
    <row r="29" spans="1:5" ht="38.25">
      <c r="A29" s="210" t="s">
        <v>321</v>
      </c>
      <c r="B29" s="211" t="s">
        <v>322</v>
      </c>
      <c r="C29" s="207">
        <v>15.8</v>
      </c>
      <c r="D29" s="207">
        <v>14.1</v>
      </c>
      <c r="E29" s="196">
        <f t="shared" si="0"/>
        <v>89.24050632911393</v>
      </c>
    </row>
    <row r="30" spans="1:5" ht="114.75">
      <c r="A30" s="210" t="s">
        <v>323</v>
      </c>
      <c r="B30" s="211" t="s">
        <v>353</v>
      </c>
      <c r="C30" s="207">
        <v>63510</v>
      </c>
      <c r="D30" s="207">
        <v>58516.2</v>
      </c>
      <c r="E30" s="196">
        <f t="shared" si="0"/>
        <v>92.13698630136986</v>
      </c>
    </row>
    <row r="31" spans="1:5" ht="38.25">
      <c r="A31" s="210" t="s">
        <v>324</v>
      </c>
      <c r="B31" s="211" t="s">
        <v>325</v>
      </c>
      <c r="C31" s="207">
        <v>105</v>
      </c>
      <c r="D31" s="207">
        <v>105</v>
      </c>
      <c r="E31" s="196">
        <f t="shared" si="0"/>
        <v>100</v>
      </c>
    </row>
    <row r="32" spans="1:5" ht="105.75" customHeight="1">
      <c r="A32" s="203" t="s">
        <v>326</v>
      </c>
      <c r="B32" s="204" t="s">
        <v>327</v>
      </c>
      <c r="C32" s="195">
        <v>4601</v>
      </c>
      <c r="D32" s="195">
        <v>5357.3</v>
      </c>
      <c r="E32" s="196">
        <f t="shared" si="0"/>
        <v>116.43773092805911</v>
      </c>
    </row>
    <row r="33" spans="1:5" ht="25.5">
      <c r="A33" s="194" t="s">
        <v>276</v>
      </c>
      <c r="B33" s="197" t="s">
        <v>277</v>
      </c>
      <c r="C33" s="199">
        <v>3117.1</v>
      </c>
      <c r="D33" s="199">
        <v>3082.6</v>
      </c>
      <c r="E33" s="196">
        <f t="shared" si="0"/>
        <v>98.89320201469314</v>
      </c>
    </row>
    <row r="34" spans="1:5" ht="38.25">
      <c r="A34" s="194" t="s">
        <v>278</v>
      </c>
      <c r="B34" s="197" t="s">
        <v>279</v>
      </c>
      <c r="C34" s="199">
        <v>1511.7</v>
      </c>
      <c r="D34" s="199">
        <v>1701.2</v>
      </c>
      <c r="E34" s="196">
        <f t="shared" si="0"/>
        <v>112.53555599656016</v>
      </c>
    </row>
    <row r="35" spans="1:5" ht="37.5" customHeight="1">
      <c r="A35" s="194" t="s">
        <v>280</v>
      </c>
      <c r="B35" s="197" t="s">
        <v>281</v>
      </c>
      <c r="C35" s="199">
        <f>SUM(C36:C39)</f>
        <v>59795.99999999999</v>
      </c>
      <c r="D35" s="199">
        <f>SUM(D36:D39)</f>
        <v>62737.700000000004</v>
      </c>
      <c r="E35" s="196">
        <f t="shared" si="0"/>
        <v>104.91955983677839</v>
      </c>
    </row>
    <row r="36" spans="1:5" ht="37.5" customHeight="1">
      <c r="A36" s="203" t="s">
        <v>328</v>
      </c>
      <c r="B36" s="204" t="s">
        <v>329</v>
      </c>
      <c r="C36" s="195">
        <v>27236.3</v>
      </c>
      <c r="D36" s="195">
        <v>29516.2</v>
      </c>
      <c r="E36" s="196">
        <f t="shared" si="0"/>
        <v>108.3708139504999</v>
      </c>
    </row>
    <row r="37" spans="1:5" ht="134.25" customHeight="1">
      <c r="A37" s="203" t="s">
        <v>330</v>
      </c>
      <c r="B37" s="204" t="s">
        <v>354</v>
      </c>
      <c r="C37" s="195">
        <v>25336.1</v>
      </c>
      <c r="D37" s="195">
        <v>25484.2</v>
      </c>
      <c r="E37" s="196">
        <f t="shared" si="0"/>
        <v>100.58454142508121</v>
      </c>
    </row>
    <row r="38" spans="1:5" ht="72.75" customHeight="1">
      <c r="A38" s="203" t="s">
        <v>331</v>
      </c>
      <c r="B38" s="204" t="s">
        <v>332</v>
      </c>
      <c r="C38" s="195">
        <v>685.6</v>
      </c>
      <c r="D38" s="195">
        <v>1102.8</v>
      </c>
      <c r="E38" s="196">
        <f t="shared" si="0"/>
        <v>160.85180863477245</v>
      </c>
    </row>
    <row r="39" spans="1:5" ht="77.25" customHeight="1">
      <c r="A39" s="203" t="s">
        <v>333</v>
      </c>
      <c r="B39" s="204" t="s">
        <v>334</v>
      </c>
      <c r="C39" s="195">
        <v>6538</v>
      </c>
      <c r="D39" s="195">
        <v>6634.5</v>
      </c>
      <c r="E39" s="196">
        <f t="shared" si="0"/>
        <v>101.47598654022637</v>
      </c>
    </row>
    <row r="40" spans="1:5" ht="25.5">
      <c r="A40" s="194" t="s">
        <v>282</v>
      </c>
      <c r="B40" s="197" t="s">
        <v>283</v>
      </c>
      <c r="C40" s="199">
        <v>15862.7</v>
      </c>
      <c r="D40" s="199">
        <v>15365.3</v>
      </c>
      <c r="E40" s="196">
        <f t="shared" si="0"/>
        <v>96.86434213595415</v>
      </c>
    </row>
    <row r="41" spans="1:5" ht="12.75">
      <c r="A41" s="194" t="s">
        <v>284</v>
      </c>
      <c r="B41" s="197" t="s">
        <v>285</v>
      </c>
      <c r="C41" s="199">
        <f>SUM(C42:C43)</f>
        <v>0</v>
      </c>
      <c r="D41" s="199">
        <f>SUM(D42:D43)</f>
        <v>0</v>
      </c>
      <c r="E41" s="212" t="s">
        <v>335</v>
      </c>
    </row>
    <row r="42" spans="1:5" ht="38.25">
      <c r="A42" s="203" t="s">
        <v>336</v>
      </c>
      <c r="B42" s="204" t="s">
        <v>337</v>
      </c>
      <c r="C42" s="195">
        <v>0</v>
      </c>
      <c r="D42" s="195">
        <v>0</v>
      </c>
      <c r="E42" s="212" t="s">
        <v>335</v>
      </c>
    </row>
    <row r="43" spans="1:5" ht="25.5">
      <c r="A43" s="203" t="s">
        <v>338</v>
      </c>
      <c r="B43" s="204" t="s">
        <v>339</v>
      </c>
      <c r="C43" s="195">
        <v>0</v>
      </c>
      <c r="D43" s="195">
        <v>0</v>
      </c>
      <c r="E43" s="212" t="s">
        <v>335</v>
      </c>
    </row>
    <row r="44" spans="1:5" ht="77.25" customHeight="1">
      <c r="A44" s="194" t="s">
        <v>286</v>
      </c>
      <c r="B44" s="197" t="s">
        <v>287</v>
      </c>
      <c r="C44" s="199">
        <v>731</v>
      </c>
      <c r="D44" s="199">
        <v>1679.8</v>
      </c>
      <c r="E44" s="196">
        <f aca="true" t="shared" si="1" ref="E44:E57">D44*100/C44</f>
        <v>229.79480164158687</v>
      </c>
    </row>
    <row r="45" spans="1:5" ht="51.75" customHeight="1">
      <c r="A45" s="194" t="s">
        <v>288</v>
      </c>
      <c r="B45" s="197" t="s">
        <v>340</v>
      </c>
      <c r="C45" s="199">
        <v>-799.8</v>
      </c>
      <c r="D45" s="199">
        <v>-2871.4</v>
      </c>
      <c r="E45" s="196">
        <f t="shared" si="1"/>
        <v>359.0147536884221</v>
      </c>
    </row>
    <row r="46" spans="1:5" ht="12.75">
      <c r="A46" s="194"/>
      <c r="B46" s="197" t="s">
        <v>290</v>
      </c>
      <c r="C46" s="199">
        <f>C12+C26</f>
        <v>957194.2999999999</v>
      </c>
      <c r="D46" s="199">
        <f>D12+D26</f>
        <v>949869.2</v>
      </c>
      <c r="E46" s="196">
        <f t="shared" si="1"/>
        <v>99.23473217506624</v>
      </c>
    </row>
    <row r="47" spans="1:5" ht="12.75">
      <c r="A47" s="198" t="s">
        <v>291</v>
      </c>
      <c r="B47" s="200" t="s">
        <v>292</v>
      </c>
      <c r="C47" s="193">
        <f>C48+C53</f>
        <v>1797193.4</v>
      </c>
      <c r="D47" s="193">
        <f>D48+D53</f>
        <v>1791148.9000000001</v>
      </c>
      <c r="E47" s="191">
        <f t="shared" si="1"/>
        <v>99.66367003128323</v>
      </c>
    </row>
    <row r="48" spans="1:5" ht="38.25">
      <c r="A48" s="194" t="s">
        <v>293</v>
      </c>
      <c r="B48" s="197" t="s">
        <v>294</v>
      </c>
      <c r="C48" s="199">
        <f>SUM(C49:C52)</f>
        <v>1780163</v>
      </c>
      <c r="D48" s="199">
        <f>SUM(D49:D52)</f>
        <v>1774113.2000000002</v>
      </c>
      <c r="E48" s="196">
        <f t="shared" si="1"/>
        <v>99.66015471616926</v>
      </c>
    </row>
    <row r="49" spans="1:5" ht="38.25">
      <c r="A49" s="203" t="s">
        <v>341</v>
      </c>
      <c r="B49" s="204" t="s">
        <v>342</v>
      </c>
      <c r="C49" s="195">
        <v>800584</v>
      </c>
      <c r="D49" s="195">
        <v>800584</v>
      </c>
      <c r="E49" s="196">
        <f t="shared" si="1"/>
        <v>100</v>
      </c>
    </row>
    <row r="50" spans="1:5" ht="51">
      <c r="A50" s="203" t="s">
        <v>343</v>
      </c>
      <c r="B50" s="204" t="s">
        <v>344</v>
      </c>
      <c r="C50" s="195">
        <v>434117.2</v>
      </c>
      <c r="D50" s="195">
        <v>433958.6</v>
      </c>
      <c r="E50" s="196">
        <f t="shared" si="1"/>
        <v>99.96346608703824</v>
      </c>
    </row>
    <row r="51" spans="1:5" ht="42.75" customHeight="1">
      <c r="A51" s="203" t="s">
        <v>345</v>
      </c>
      <c r="B51" s="204" t="s">
        <v>346</v>
      </c>
      <c r="C51" s="195">
        <v>518624.7</v>
      </c>
      <c r="D51" s="195">
        <v>513694.3</v>
      </c>
      <c r="E51" s="196">
        <f t="shared" si="1"/>
        <v>99.04933181932908</v>
      </c>
    </row>
    <row r="52" spans="1:5" ht="12.75">
      <c r="A52" s="203" t="s">
        <v>347</v>
      </c>
      <c r="B52" s="204" t="s">
        <v>348</v>
      </c>
      <c r="C52" s="195">
        <v>26837.1</v>
      </c>
      <c r="D52" s="213">
        <v>25876.3</v>
      </c>
      <c r="E52" s="196">
        <f t="shared" si="1"/>
        <v>96.41988143279266</v>
      </c>
    </row>
    <row r="53" spans="1:5" ht="25.5">
      <c r="A53" s="194" t="s">
        <v>295</v>
      </c>
      <c r="B53" s="197" t="s">
        <v>296</v>
      </c>
      <c r="C53" s="206">
        <v>17030.4</v>
      </c>
      <c r="D53" s="199">
        <v>17035.7</v>
      </c>
      <c r="E53" s="196">
        <f t="shared" si="1"/>
        <v>100.03112081924088</v>
      </c>
    </row>
    <row r="54" spans="1:5" ht="38.25">
      <c r="A54" s="208" t="s">
        <v>297</v>
      </c>
      <c r="B54" s="214" t="s">
        <v>298</v>
      </c>
      <c r="C54" s="206">
        <f>SUM(C55:C56)</f>
        <v>106210.6</v>
      </c>
      <c r="D54" s="206">
        <f>SUM(D55:D56)</f>
        <v>95132.8</v>
      </c>
      <c r="E54" s="196">
        <f t="shared" si="1"/>
        <v>89.56996759268849</v>
      </c>
    </row>
    <row r="55" spans="1:5" ht="12.75">
      <c r="A55" s="210" t="s">
        <v>349</v>
      </c>
      <c r="B55" s="215" t="s">
        <v>350</v>
      </c>
      <c r="C55" s="213">
        <v>94137.3</v>
      </c>
      <c r="D55" s="213">
        <v>84726.8</v>
      </c>
      <c r="E55" s="196">
        <f t="shared" si="1"/>
        <v>90.0034311585312</v>
      </c>
    </row>
    <row r="56" spans="1:5" ht="38.25">
      <c r="A56" s="210" t="s">
        <v>351</v>
      </c>
      <c r="B56" s="215" t="s">
        <v>352</v>
      </c>
      <c r="C56" s="213">
        <v>12073.3</v>
      </c>
      <c r="D56" s="216">
        <v>10406</v>
      </c>
      <c r="E56" s="196">
        <f t="shared" si="1"/>
        <v>86.19018826667109</v>
      </c>
    </row>
    <row r="57" spans="1:5" ht="12.75">
      <c r="A57" s="198"/>
      <c r="B57" s="200" t="s">
        <v>299</v>
      </c>
      <c r="C57" s="193">
        <f>C46+C47+C54</f>
        <v>2860598.3</v>
      </c>
      <c r="D57" s="193">
        <f>D46+D47+D54</f>
        <v>2836150.9</v>
      </c>
      <c r="E57" s="191">
        <f t="shared" si="1"/>
        <v>99.14537458824611</v>
      </c>
    </row>
    <row r="58" ht="12.75">
      <c r="B58" s="201"/>
    </row>
    <row r="59" ht="12.75">
      <c r="B59" s="201"/>
    </row>
    <row r="60" ht="12.75">
      <c r="B60" s="201"/>
    </row>
    <row r="61" ht="12.75">
      <c r="B61" s="201"/>
    </row>
    <row r="62" ht="12.75">
      <c r="B62" s="201"/>
    </row>
    <row r="63" ht="12.75">
      <c r="B63" s="201"/>
    </row>
    <row r="64" ht="12.75">
      <c r="B64" s="201"/>
    </row>
    <row r="65" ht="12.75">
      <c r="B65" s="201"/>
    </row>
    <row r="66" ht="12.75">
      <c r="B66" s="201"/>
    </row>
    <row r="67" ht="12.75">
      <c r="B67" s="201"/>
    </row>
    <row r="68" ht="12.75">
      <c r="B68" s="201"/>
    </row>
    <row r="69" ht="12.75">
      <c r="B69" s="201"/>
    </row>
    <row r="70" ht="12.75">
      <c r="B70" s="201"/>
    </row>
    <row r="71" ht="12.75">
      <c r="B71" s="201"/>
    </row>
    <row r="72" ht="12.75">
      <c r="B72" s="201"/>
    </row>
    <row r="73" ht="12.75">
      <c r="B73" s="201"/>
    </row>
    <row r="74" ht="12.75">
      <c r="B74" s="201"/>
    </row>
  </sheetData>
  <mergeCells count="5">
    <mergeCell ref="A6:E7"/>
    <mergeCell ref="D8:E8"/>
    <mergeCell ref="D1:F1"/>
    <mergeCell ref="D2:F2"/>
    <mergeCell ref="D3:F3"/>
  </mergeCells>
  <printOptions/>
  <pageMargins left="0.7874015748031497" right="0.1968503937007874" top="0.44" bottom="0.1968503937007874" header="0.2" footer="0.5118110236220472"/>
  <pageSetup firstPageNumber="3" useFirstPageNumber="1" horizontalDpi="600" verticalDpi="6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A5" sqref="A5:G5"/>
    </sheetView>
  </sheetViews>
  <sheetFormatPr defaultColWidth="9.125" defaultRowHeight="12.75"/>
  <cols>
    <col min="1" max="1" width="1.37890625" style="94" customWidth="1"/>
    <col min="2" max="2" width="33.875" style="94" customWidth="1"/>
    <col min="3" max="3" width="6.25390625" style="94" customWidth="1"/>
    <col min="4" max="4" width="5.375" style="94" customWidth="1"/>
    <col min="5" max="5" width="20.875" style="94" customWidth="1"/>
    <col min="6" max="7" width="16.25390625" style="94" customWidth="1"/>
    <col min="8" max="242" width="9.125" style="94" customWidth="1"/>
    <col min="243" max="16384" width="9.125" style="94" customWidth="1"/>
  </cols>
  <sheetData>
    <row r="1" spans="6:8" ht="12.75">
      <c r="F1" s="227" t="s">
        <v>360</v>
      </c>
      <c r="G1" s="227"/>
      <c r="H1" s="95"/>
    </row>
    <row r="2" spans="6:8" ht="12.75">
      <c r="F2" s="228" t="s">
        <v>359</v>
      </c>
      <c r="G2" s="228"/>
      <c r="H2" s="95"/>
    </row>
    <row r="3" spans="1:8" ht="12.75">
      <c r="A3" s="97"/>
      <c r="B3" s="97"/>
      <c r="C3" s="97"/>
      <c r="D3" s="97"/>
      <c r="E3" s="97"/>
      <c r="F3" s="228" t="s">
        <v>357</v>
      </c>
      <c r="G3" s="228"/>
      <c r="H3" s="95"/>
    </row>
    <row r="4" spans="1:8" ht="12.75">
      <c r="A4" s="97"/>
      <c r="B4" s="97"/>
      <c r="C4" s="97"/>
      <c r="D4" s="97"/>
      <c r="E4" s="97"/>
      <c r="F4" s="96"/>
      <c r="G4" s="95"/>
      <c r="H4" s="95"/>
    </row>
    <row r="5" spans="1:7" ht="56.25" customHeight="1">
      <c r="A5" s="231" t="s">
        <v>198</v>
      </c>
      <c r="B5" s="231"/>
      <c r="C5" s="231"/>
      <c r="D5" s="231"/>
      <c r="E5" s="231"/>
      <c r="F5" s="231"/>
      <c r="G5" s="231"/>
    </row>
    <row r="6" spans="1:7" ht="13.5" thickBot="1">
      <c r="A6" s="98"/>
      <c r="B6" s="98"/>
      <c r="C6" s="98"/>
      <c r="D6" s="98"/>
      <c r="E6" s="98"/>
      <c r="F6" s="98"/>
      <c r="G6" s="97"/>
    </row>
    <row r="7" spans="1:7" ht="26.25" thickBot="1">
      <c r="A7" s="98"/>
      <c r="B7" s="99" t="s">
        <v>199</v>
      </c>
      <c r="C7" s="100" t="s">
        <v>200</v>
      </c>
      <c r="D7" s="101" t="s">
        <v>201</v>
      </c>
      <c r="E7" s="102" t="s">
        <v>202</v>
      </c>
      <c r="F7" s="102" t="s">
        <v>203</v>
      </c>
      <c r="G7" s="102" t="s">
        <v>204</v>
      </c>
    </row>
    <row r="8" spans="1:7" ht="13.5" thickBot="1">
      <c r="A8" s="98"/>
      <c r="B8" s="103">
        <v>1</v>
      </c>
      <c r="C8" s="104">
        <v>2</v>
      </c>
      <c r="D8" s="105">
        <v>3</v>
      </c>
      <c r="E8" s="106">
        <v>4</v>
      </c>
      <c r="F8" s="106">
        <v>6</v>
      </c>
      <c r="G8" s="106">
        <v>7</v>
      </c>
    </row>
    <row r="9" spans="1:7" ht="28.5">
      <c r="A9" s="107"/>
      <c r="B9" s="108" t="s">
        <v>11</v>
      </c>
      <c r="C9" s="109">
        <v>1</v>
      </c>
      <c r="D9" s="109" t="s">
        <v>9</v>
      </c>
      <c r="E9" s="110">
        <f>SUM(E10:E18)</f>
        <v>180168.3</v>
      </c>
      <c r="F9" s="111">
        <f>SUM(F10:F18)</f>
        <v>178459.52000000005</v>
      </c>
      <c r="G9" s="112">
        <v>0.9905157443901065</v>
      </c>
    </row>
    <row r="10" spans="1:7" ht="51">
      <c r="A10" s="107"/>
      <c r="B10" s="113" t="s">
        <v>22</v>
      </c>
      <c r="C10" s="114">
        <v>1</v>
      </c>
      <c r="D10" s="114">
        <v>2</v>
      </c>
      <c r="E10" s="115">
        <v>3024</v>
      </c>
      <c r="F10" s="116">
        <v>2917.12</v>
      </c>
      <c r="G10" s="117">
        <v>0.9646667228835978</v>
      </c>
    </row>
    <row r="11" spans="1:7" ht="63.75">
      <c r="A11" s="107"/>
      <c r="B11" s="113" t="s">
        <v>12</v>
      </c>
      <c r="C11" s="114">
        <v>1</v>
      </c>
      <c r="D11" s="114">
        <v>3</v>
      </c>
      <c r="E11" s="115">
        <v>4914</v>
      </c>
      <c r="F11" s="116">
        <v>4906.3</v>
      </c>
      <c r="G11" s="117">
        <v>0.9984276190476191</v>
      </c>
    </row>
    <row r="12" spans="1:7" ht="76.5">
      <c r="A12" s="107"/>
      <c r="B12" s="113" t="s">
        <v>24</v>
      </c>
      <c r="C12" s="114">
        <v>1</v>
      </c>
      <c r="D12" s="114">
        <v>4</v>
      </c>
      <c r="E12" s="115">
        <v>125665.4</v>
      </c>
      <c r="F12" s="116">
        <v>124842.1</v>
      </c>
      <c r="G12" s="117">
        <v>0.9934487239128671</v>
      </c>
    </row>
    <row r="13" spans="1:7" ht="12.75">
      <c r="A13" s="107"/>
      <c r="B13" s="113" t="s">
        <v>25</v>
      </c>
      <c r="C13" s="114">
        <v>1</v>
      </c>
      <c r="D13" s="114">
        <v>5</v>
      </c>
      <c r="E13" s="115">
        <v>2.2</v>
      </c>
      <c r="F13" s="116">
        <v>2.2</v>
      </c>
      <c r="G13" s="117">
        <v>0.9859090909090908</v>
      </c>
    </row>
    <row r="14" spans="1:7" ht="51">
      <c r="A14" s="107"/>
      <c r="B14" s="113" t="s">
        <v>16</v>
      </c>
      <c r="C14" s="114">
        <v>1</v>
      </c>
      <c r="D14" s="114">
        <v>6</v>
      </c>
      <c r="E14" s="115">
        <v>24114</v>
      </c>
      <c r="F14" s="116">
        <v>23898.8</v>
      </c>
      <c r="G14" s="117">
        <v>0.9910775308949158</v>
      </c>
    </row>
    <row r="15" spans="1:7" ht="25.5">
      <c r="A15" s="107"/>
      <c r="B15" s="113" t="s">
        <v>28</v>
      </c>
      <c r="C15" s="114">
        <v>1</v>
      </c>
      <c r="D15" s="114">
        <v>7</v>
      </c>
      <c r="E15" s="115">
        <v>4311.4</v>
      </c>
      <c r="F15" s="116">
        <v>4311.2</v>
      </c>
      <c r="G15" s="117">
        <v>0.9999623463376166</v>
      </c>
    </row>
    <row r="16" spans="1:7" ht="25.5">
      <c r="A16" s="107"/>
      <c r="B16" s="113" t="s">
        <v>194</v>
      </c>
      <c r="C16" s="114">
        <v>1</v>
      </c>
      <c r="D16" s="114">
        <v>11</v>
      </c>
      <c r="E16" s="115">
        <v>800</v>
      </c>
      <c r="F16" s="116">
        <v>558.6</v>
      </c>
      <c r="G16" s="117">
        <v>0.6981484625000001</v>
      </c>
    </row>
    <row r="17" spans="1:7" ht="12.75">
      <c r="A17" s="107"/>
      <c r="B17" s="113" t="s">
        <v>197</v>
      </c>
      <c r="C17" s="114">
        <v>1</v>
      </c>
      <c r="D17" s="114">
        <v>12</v>
      </c>
      <c r="E17" s="115">
        <v>0</v>
      </c>
      <c r="F17" s="116">
        <v>0</v>
      </c>
      <c r="G17" s="117">
        <v>0</v>
      </c>
    </row>
    <row r="18" spans="1:7" ht="12.75">
      <c r="A18" s="107"/>
      <c r="B18" s="113" t="s">
        <v>18</v>
      </c>
      <c r="C18" s="114">
        <v>1</v>
      </c>
      <c r="D18" s="114">
        <v>14</v>
      </c>
      <c r="E18" s="115">
        <v>17337.3</v>
      </c>
      <c r="F18" s="116">
        <v>17023.2</v>
      </c>
      <c r="G18" s="117">
        <v>0.981883685464288</v>
      </c>
    </row>
    <row r="19" spans="1:7" ht="42.75">
      <c r="A19" s="107"/>
      <c r="B19" s="108" t="s">
        <v>40</v>
      </c>
      <c r="C19" s="109">
        <v>3</v>
      </c>
      <c r="D19" s="109" t="s">
        <v>9</v>
      </c>
      <c r="E19" s="110">
        <f>SUM(E20:E21)</f>
        <v>154706.6</v>
      </c>
      <c r="F19" s="110">
        <f>SUM(F20:F21)</f>
        <v>153894.2</v>
      </c>
      <c r="G19" s="112">
        <v>0.994748493667102</v>
      </c>
    </row>
    <row r="20" spans="1:7" ht="12.75">
      <c r="A20" s="107"/>
      <c r="B20" s="113" t="s">
        <v>145</v>
      </c>
      <c r="C20" s="114">
        <v>3</v>
      </c>
      <c r="D20" s="114">
        <v>2</v>
      </c>
      <c r="E20" s="115">
        <v>154050.6</v>
      </c>
      <c r="F20" s="116">
        <v>153301.7</v>
      </c>
      <c r="G20" s="117">
        <v>0.9951385222628562</v>
      </c>
    </row>
    <row r="21" spans="1:7" ht="51">
      <c r="A21" s="107"/>
      <c r="B21" s="113" t="s">
        <v>41</v>
      </c>
      <c r="C21" s="114">
        <v>3</v>
      </c>
      <c r="D21" s="114">
        <v>9</v>
      </c>
      <c r="E21" s="115">
        <v>656</v>
      </c>
      <c r="F21" s="116">
        <v>592.5</v>
      </c>
      <c r="G21" s="117">
        <v>0.9031567987804878</v>
      </c>
    </row>
    <row r="22" spans="1:7" ht="14.25">
      <c r="A22" s="107"/>
      <c r="B22" s="108" t="s">
        <v>49</v>
      </c>
      <c r="C22" s="109">
        <v>4</v>
      </c>
      <c r="D22" s="109" t="s">
        <v>9</v>
      </c>
      <c r="E22" s="110">
        <f>SUM(E23:E26)</f>
        <v>26329</v>
      </c>
      <c r="F22" s="110">
        <f>SUM(F23:F26)</f>
        <v>25332.99072</v>
      </c>
      <c r="G22" s="112">
        <v>0.9621718087154729</v>
      </c>
    </row>
    <row r="23" spans="1:7" ht="12.75">
      <c r="A23" s="107"/>
      <c r="B23" s="113" t="s">
        <v>154</v>
      </c>
      <c r="C23" s="114">
        <v>4</v>
      </c>
      <c r="D23" s="114">
        <v>1</v>
      </c>
      <c r="E23" s="115">
        <v>5393.9</v>
      </c>
      <c r="F23" s="116">
        <v>4558.6</v>
      </c>
      <c r="G23" s="117">
        <v>0.8451321906749332</v>
      </c>
    </row>
    <row r="24" spans="1:7" ht="12.75">
      <c r="A24" s="107"/>
      <c r="B24" s="113" t="s">
        <v>50</v>
      </c>
      <c r="C24" s="114">
        <v>4</v>
      </c>
      <c r="D24" s="114">
        <v>7</v>
      </c>
      <c r="E24" s="115">
        <v>568</v>
      </c>
      <c r="F24" s="116">
        <v>567.99072</v>
      </c>
      <c r="G24" s="117">
        <v>0.999983661971831</v>
      </c>
    </row>
    <row r="25" spans="1:7" ht="12.75">
      <c r="A25" s="107"/>
      <c r="B25" s="113" t="s">
        <v>53</v>
      </c>
      <c r="C25" s="114">
        <v>4</v>
      </c>
      <c r="D25" s="114">
        <v>8</v>
      </c>
      <c r="E25" s="115">
        <v>18496</v>
      </c>
      <c r="F25" s="116">
        <v>18496</v>
      </c>
      <c r="G25" s="117">
        <v>1</v>
      </c>
    </row>
    <row r="26" spans="1:7" ht="25.5">
      <c r="A26" s="107"/>
      <c r="B26" s="113" t="s">
        <v>60</v>
      </c>
      <c r="C26" s="114">
        <v>4</v>
      </c>
      <c r="D26" s="114">
        <v>12</v>
      </c>
      <c r="E26" s="115">
        <v>1871.1</v>
      </c>
      <c r="F26" s="116">
        <v>1710.4</v>
      </c>
      <c r="G26" s="117">
        <v>0.9141529693958592</v>
      </c>
    </row>
    <row r="27" spans="1:7" ht="28.5">
      <c r="A27" s="107"/>
      <c r="B27" s="108" t="s">
        <v>64</v>
      </c>
      <c r="C27" s="109">
        <v>5</v>
      </c>
      <c r="D27" s="109" t="s">
        <v>9</v>
      </c>
      <c r="E27" s="110">
        <f>SUM(E28:E31)</f>
        <v>490669.8</v>
      </c>
      <c r="F27" s="110">
        <f>SUM(F28:F31)</f>
        <v>478666.7</v>
      </c>
      <c r="G27" s="112">
        <v>0.9755372278926041</v>
      </c>
    </row>
    <row r="28" spans="1:7" ht="12.75">
      <c r="A28" s="107"/>
      <c r="B28" s="113" t="s">
        <v>65</v>
      </c>
      <c r="C28" s="114">
        <v>5</v>
      </c>
      <c r="D28" s="114">
        <v>1</v>
      </c>
      <c r="E28" s="115">
        <v>113328</v>
      </c>
      <c r="F28" s="116">
        <v>113320</v>
      </c>
      <c r="G28" s="117">
        <v>0.9999291480855426</v>
      </c>
    </row>
    <row r="29" spans="1:7" ht="12.75">
      <c r="A29" s="107"/>
      <c r="B29" s="113" t="s">
        <v>71</v>
      </c>
      <c r="C29" s="114">
        <v>5</v>
      </c>
      <c r="D29" s="114">
        <v>2</v>
      </c>
      <c r="E29" s="115">
        <v>130148.4</v>
      </c>
      <c r="F29" s="116">
        <v>122396.5</v>
      </c>
      <c r="G29" s="117">
        <v>0.9404382529576617</v>
      </c>
    </row>
    <row r="30" spans="1:7" ht="12.75">
      <c r="A30" s="107"/>
      <c r="B30" s="113" t="s">
        <v>77</v>
      </c>
      <c r="C30" s="114">
        <v>5</v>
      </c>
      <c r="D30" s="114">
        <v>3</v>
      </c>
      <c r="E30" s="115">
        <v>222890.4</v>
      </c>
      <c r="F30" s="116">
        <v>218701.3</v>
      </c>
      <c r="G30" s="117">
        <v>0.9812055381478969</v>
      </c>
    </row>
    <row r="31" spans="1:7" ht="25.5">
      <c r="A31" s="107"/>
      <c r="B31" s="113" t="s">
        <v>86</v>
      </c>
      <c r="C31" s="114">
        <v>5</v>
      </c>
      <c r="D31" s="114">
        <v>5</v>
      </c>
      <c r="E31" s="115">
        <v>24303</v>
      </c>
      <c r="F31" s="116">
        <v>24248.9</v>
      </c>
      <c r="G31" s="117">
        <v>0.9977721454141464</v>
      </c>
    </row>
    <row r="32" spans="1:7" ht="14.25">
      <c r="A32" s="107"/>
      <c r="B32" s="108" t="s">
        <v>157</v>
      </c>
      <c r="C32" s="109">
        <v>6</v>
      </c>
      <c r="D32" s="109" t="s">
        <v>9</v>
      </c>
      <c r="E32" s="110">
        <v>173</v>
      </c>
      <c r="F32" s="111">
        <v>173</v>
      </c>
      <c r="G32" s="112">
        <v>1</v>
      </c>
    </row>
    <row r="33" spans="1:7" ht="25.5">
      <c r="A33" s="107"/>
      <c r="B33" s="113" t="s">
        <v>191</v>
      </c>
      <c r="C33" s="114">
        <v>6</v>
      </c>
      <c r="D33" s="114">
        <v>3</v>
      </c>
      <c r="E33" s="115">
        <v>150</v>
      </c>
      <c r="F33" s="116">
        <v>150</v>
      </c>
      <c r="G33" s="117">
        <v>1</v>
      </c>
    </row>
    <row r="34" spans="1:7" ht="25.5">
      <c r="A34" s="107"/>
      <c r="B34" s="113" t="s">
        <v>158</v>
      </c>
      <c r="C34" s="114">
        <v>6</v>
      </c>
      <c r="D34" s="114">
        <v>5</v>
      </c>
      <c r="E34" s="115">
        <v>23</v>
      </c>
      <c r="F34" s="116">
        <v>23</v>
      </c>
      <c r="G34" s="117">
        <v>1</v>
      </c>
    </row>
    <row r="35" spans="1:7" ht="14.25">
      <c r="A35" s="107"/>
      <c r="B35" s="108" t="s">
        <v>87</v>
      </c>
      <c r="C35" s="109">
        <v>7</v>
      </c>
      <c r="D35" s="109" t="s">
        <v>9</v>
      </c>
      <c r="E35" s="110">
        <f>SUM(E36:E39)</f>
        <v>1377555.5999999999</v>
      </c>
      <c r="F35" s="111">
        <f>SUM(F36:F39)</f>
        <v>1275117.5</v>
      </c>
      <c r="G35" s="112">
        <v>0.9256377220170035</v>
      </c>
    </row>
    <row r="36" spans="1:7" ht="12.75">
      <c r="A36" s="107"/>
      <c r="B36" s="113" t="s">
        <v>88</v>
      </c>
      <c r="C36" s="114">
        <v>7</v>
      </c>
      <c r="D36" s="114">
        <v>1</v>
      </c>
      <c r="E36" s="115">
        <v>734083.5</v>
      </c>
      <c r="F36" s="116">
        <v>634667.2</v>
      </c>
      <c r="G36" s="117">
        <v>0.8645709406662284</v>
      </c>
    </row>
    <row r="37" spans="1:7" ht="12.75">
      <c r="A37" s="107"/>
      <c r="B37" s="113" t="s">
        <v>93</v>
      </c>
      <c r="C37" s="114">
        <v>7</v>
      </c>
      <c r="D37" s="114">
        <v>2</v>
      </c>
      <c r="E37" s="115">
        <v>547617.2</v>
      </c>
      <c r="F37" s="116">
        <v>545308.7</v>
      </c>
      <c r="G37" s="117">
        <v>0.9957843078275679</v>
      </c>
    </row>
    <row r="38" spans="1:7" ht="25.5">
      <c r="A38" s="107"/>
      <c r="B38" s="113" t="s">
        <v>96</v>
      </c>
      <c r="C38" s="114">
        <v>7</v>
      </c>
      <c r="D38" s="114">
        <v>7</v>
      </c>
      <c r="E38" s="115">
        <v>57989.4</v>
      </c>
      <c r="F38" s="116">
        <v>57460.1</v>
      </c>
      <c r="G38" s="117">
        <v>0.9908723837668838</v>
      </c>
    </row>
    <row r="39" spans="1:7" ht="12.75">
      <c r="A39" s="107"/>
      <c r="B39" s="113" t="s">
        <v>97</v>
      </c>
      <c r="C39" s="114">
        <v>7</v>
      </c>
      <c r="D39" s="114">
        <v>9</v>
      </c>
      <c r="E39" s="115">
        <v>37865.5</v>
      </c>
      <c r="F39" s="116">
        <v>37681.5</v>
      </c>
      <c r="G39" s="117">
        <v>0.9951393653706551</v>
      </c>
    </row>
    <row r="40" spans="1:7" ht="28.5">
      <c r="A40" s="107"/>
      <c r="B40" s="108" t="s">
        <v>98</v>
      </c>
      <c r="C40" s="109">
        <v>8</v>
      </c>
      <c r="D40" s="109" t="s">
        <v>9</v>
      </c>
      <c r="E40" s="110">
        <f>SUM(E41:E43)</f>
        <v>74594.7</v>
      </c>
      <c r="F40" s="110">
        <f>SUM(F41:F43)</f>
        <v>73653.3</v>
      </c>
      <c r="G40" s="112">
        <v>0.9873796691990181</v>
      </c>
    </row>
    <row r="41" spans="1:7" ht="12.75">
      <c r="A41" s="107"/>
      <c r="B41" s="113" t="s">
        <v>99</v>
      </c>
      <c r="C41" s="114">
        <v>8</v>
      </c>
      <c r="D41" s="114">
        <v>1</v>
      </c>
      <c r="E41" s="115">
        <v>44123.1</v>
      </c>
      <c r="F41" s="116">
        <v>43375.9</v>
      </c>
      <c r="G41" s="117">
        <v>0.9830644281566797</v>
      </c>
    </row>
    <row r="42" spans="1:7" ht="12.75">
      <c r="A42" s="107"/>
      <c r="B42" s="113" t="s">
        <v>101</v>
      </c>
      <c r="C42" s="114">
        <v>8</v>
      </c>
      <c r="D42" s="114">
        <v>4</v>
      </c>
      <c r="E42" s="115">
        <v>12600</v>
      </c>
      <c r="F42" s="116">
        <v>12599.9</v>
      </c>
      <c r="G42" s="117">
        <v>0.9999953857142858</v>
      </c>
    </row>
    <row r="43" spans="1:7" ht="38.25">
      <c r="A43" s="107"/>
      <c r="B43" s="113" t="s">
        <v>105</v>
      </c>
      <c r="C43" s="114">
        <v>8</v>
      </c>
      <c r="D43" s="114">
        <v>6</v>
      </c>
      <c r="E43" s="115">
        <v>17871.6</v>
      </c>
      <c r="F43" s="116">
        <v>17677.5</v>
      </c>
      <c r="G43" s="117">
        <v>0.9891390966673382</v>
      </c>
    </row>
    <row r="44" spans="1:7" ht="28.5">
      <c r="A44" s="107"/>
      <c r="B44" s="108" t="s">
        <v>106</v>
      </c>
      <c r="C44" s="109">
        <v>9</v>
      </c>
      <c r="D44" s="109" t="s">
        <v>9</v>
      </c>
      <c r="E44" s="110">
        <f>SUM(E45:E52)</f>
        <v>669806.6</v>
      </c>
      <c r="F44" s="110">
        <f>SUM(F45:F52)</f>
        <v>662814.4</v>
      </c>
      <c r="G44" s="112">
        <v>0.9895609335052974</v>
      </c>
    </row>
    <row r="45" spans="1:7" ht="12.75">
      <c r="A45" s="107"/>
      <c r="B45" s="113" t="s">
        <v>107</v>
      </c>
      <c r="C45" s="114">
        <v>9</v>
      </c>
      <c r="D45" s="114">
        <v>1</v>
      </c>
      <c r="E45" s="115">
        <v>254866.5</v>
      </c>
      <c r="F45" s="116">
        <v>253978.9</v>
      </c>
      <c r="G45" s="117">
        <v>0.9965173358209101</v>
      </c>
    </row>
    <row r="46" spans="1:7" ht="12.75">
      <c r="A46" s="107"/>
      <c r="B46" s="113" t="s">
        <v>110</v>
      </c>
      <c r="C46" s="114">
        <v>9</v>
      </c>
      <c r="D46" s="114">
        <v>2</v>
      </c>
      <c r="E46" s="115">
        <v>291132.3</v>
      </c>
      <c r="F46" s="116">
        <v>287056.4</v>
      </c>
      <c r="G46" s="117">
        <v>0.9859997605212476</v>
      </c>
    </row>
    <row r="47" spans="1:7" ht="25.5">
      <c r="A47" s="107"/>
      <c r="B47" s="113" t="s">
        <v>112</v>
      </c>
      <c r="C47" s="114">
        <v>9</v>
      </c>
      <c r="D47" s="114">
        <v>3</v>
      </c>
      <c r="E47" s="115">
        <v>822</v>
      </c>
      <c r="F47" s="116">
        <v>821.6</v>
      </c>
      <c r="G47" s="117">
        <v>0.9994884428223845</v>
      </c>
    </row>
    <row r="48" spans="1:7" ht="12.75">
      <c r="A48" s="107"/>
      <c r="B48" s="113" t="s">
        <v>113</v>
      </c>
      <c r="C48" s="114">
        <v>9</v>
      </c>
      <c r="D48" s="114">
        <v>4</v>
      </c>
      <c r="E48" s="115">
        <v>40628.6</v>
      </c>
      <c r="F48" s="116">
        <v>40375.8</v>
      </c>
      <c r="G48" s="117">
        <v>0.9937770607404636</v>
      </c>
    </row>
    <row r="49" spans="1:7" ht="38.25">
      <c r="A49" s="107"/>
      <c r="B49" s="113" t="s">
        <v>116</v>
      </c>
      <c r="C49" s="114">
        <v>9</v>
      </c>
      <c r="D49" s="114">
        <v>6</v>
      </c>
      <c r="E49" s="115">
        <v>6272</v>
      </c>
      <c r="F49" s="116">
        <v>6198.2</v>
      </c>
      <c r="G49" s="117">
        <v>0.9882333195153061</v>
      </c>
    </row>
    <row r="50" spans="1:7" ht="25.5">
      <c r="A50" s="107"/>
      <c r="B50" s="113" t="s">
        <v>117</v>
      </c>
      <c r="C50" s="114">
        <v>9</v>
      </c>
      <c r="D50" s="114">
        <v>7</v>
      </c>
      <c r="E50" s="115">
        <v>800</v>
      </c>
      <c r="F50" s="116">
        <v>775.5</v>
      </c>
      <c r="G50" s="117">
        <v>0.9694197875</v>
      </c>
    </row>
    <row r="51" spans="1:7" ht="12.75">
      <c r="A51" s="107"/>
      <c r="B51" s="113" t="s">
        <v>120</v>
      </c>
      <c r="C51" s="114">
        <v>9</v>
      </c>
      <c r="D51" s="114">
        <v>8</v>
      </c>
      <c r="E51" s="115">
        <v>51999.7</v>
      </c>
      <c r="F51" s="116">
        <v>51151.8</v>
      </c>
      <c r="G51" s="117">
        <v>0.983694908363796</v>
      </c>
    </row>
    <row r="52" spans="1:7" ht="38.25">
      <c r="A52" s="107"/>
      <c r="B52" s="113" t="s">
        <v>123</v>
      </c>
      <c r="C52" s="114">
        <v>9</v>
      </c>
      <c r="D52" s="114">
        <v>10</v>
      </c>
      <c r="E52" s="115">
        <v>23285.5</v>
      </c>
      <c r="F52" s="116">
        <v>22456.2</v>
      </c>
      <c r="G52" s="117">
        <v>0.9643879242447017</v>
      </c>
    </row>
    <row r="53" spans="1:7" ht="14.25">
      <c r="A53" s="107"/>
      <c r="B53" s="108" t="s">
        <v>126</v>
      </c>
      <c r="C53" s="109">
        <v>10</v>
      </c>
      <c r="D53" s="109" t="s">
        <v>9</v>
      </c>
      <c r="E53" s="110">
        <f>SUM(E54:E57)</f>
        <v>140402.3</v>
      </c>
      <c r="F53" s="110">
        <f>SUM(F54:F57)</f>
        <v>135513.5</v>
      </c>
      <c r="G53" s="112">
        <v>0.9651797228392983</v>
      </c>
    </row>
    <row r="54" spans="1:7" ht="12.75">
      <c r="A54" s="107"/>
      <c r="B54" s="113" t="s">
        <v>127</v>
      </c>
      <c r="C54" s="114">
        <v>10</v>
      </c>
      <c r="D54" s="114">
        <v>1</v>
      </c>
      <c r="E54" s="115">
        <v>464</v>
      </c>
      <c r="F54" s="116">
        <v>463.2</v>
      </c>
      <c r="G54" s="117">
        <v>0.9983103448275862</v>
      </c>
    </row>
    <row r="55" spans="1:7" ht="12.75">
      <c r="A55" s="107"/>
      <c r="B55" s="113" t="s">
        <v>131</v>
      </c>
      <c r="C55" s="114">
        <v>10</v>
      </c>
      <c r="D55" s="114">
        <v>3</v>
      </c>
      <c r="E55" s="115">
        <v>33277</v>
      </c>
      <c r="F55" s="116">
        <v>32170.1</v>
      </c>
      <c r="G55" s="117">
        <v>0.9667358553956187</v>
      </c>
    </row>
    <row r="56" spans="1:7" ht="12.75">
      <c r="A56" s="107"/>
      <c r="B56" s="113" t="s">
        <v>140</v>
      </c>
      <c r="C56" s="114">
        <v>10</v>
      </c>
      <c r="D56" s="114">
        <v>4</v>
      </c>
      <c r="E56" s="115">
        <v>65368.2</v>
      </c>
      <c r="F56" s="116">
        <v>61962</v>
      </c>
      <c r="G56" s="117">
        <v>0.9478909777231131</v>
      </c>
    </row>
    <row r="57" spans="1:7" ht="26.25" thickBot="1">
      <c r="A57" s="107"/>
      <c r="B57" s="118" t="s">
        <v>143</v>
      </c>
      <c r="C57" s="119">
        <v>10</v>
      </c>
      <c r="D57" s="119">
        <v>6</v>
      </c>
      <c r="E57" s="120">
        <v>41293.1</v>
      </c>
      <c r="F57" s="121">
        <v>40918.2</v>
      </c>
      <c r="G57" s="122">
        <v>0.9909219925362833</v>
      </c>
    </row>
    <row r="58" spans="1:7" ht="16.5" thickBot="1">
      <c r="A58" s="98"/>
      <c r="B58" s="123" t="s">
        <v>205</v>
      </c>
      <c r="C58" s="124"/>
      <c r="D58" s="124"/>
      <c r="E58" s="125">
        <f>E53+E44+E40+E35+E32+E27+E22+E19+E9</f>
        <v>3114405.8999999994</v>
      </c>
      <c r="F58" s="125">
        <f>F53+F44+F40+F35+F32+F27+F22+F19+F9</f>
        <v>2983625.1107200007</v>
      </c>
      <c r="G58" s="126">
        <v>0.9580077454460598</v>
      </c>
    </row>
    <row r="60" spans="5:6" ht="12.75">
      <c r="E60" s="127"/>
      <c r="F60" s="127"/>
    </row>
  </sheetData>
  <mergeCells count="4">
    <mergeCell ref="A5:G5"/>
    <mergeCell ref="F1:G1"/>
    <mergeCell ref="F2:G2"/>
    <mergeCell ref="F3:G3"/>
  </mergeCells>
  <printOptions/>
  <pageMargins left="0.393700787401575" right="0.393700787401575" top="0.63" bottom="0.37" header="0.31" footer="0.25"/>
  <pageSetup firstPageNumber="6" useFirstPageNumber="1" fitToHeight="0" fitToWidth="1" horizontalDpi="180" verticalDpi="180" orientation="portrait" paperSize="9" scale="96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0"/>
  <sheetViews>
    <sheetView workbookViewId="0" topLeftCell="A1">
      <selection activeCell="B3" sqref="B3"/>
    </sheetView>
  </sheetViews>
  <sheetFormatPr defaultColWidth="9.125" defaultRowHeight="12.75"/>
  <cols>
    <col min="1" max="1" width="1.37890625" style="3" customWidth="1"/>
    <col min="2" max="2" width="39.75390625" style="3" customWidth="1"/>
    <col min="3" max="3" width="5.125" style="3" customWidth="1"/>
    <col min="4" max="4" width="6.375" style="3" customWidth="1"/>
    <col min="5" max="5" width="5.125" style="3" customWidth="1"/>
    <col min="6" max="6" width="9.25390625" style="3" customWidth="1"/>
    <col min="7" max="7" width="6.125" style="3" customWidth="1"/>
    <col min="8" max="8" width="14.25390625" style="3" customWidth="1"/>
    <col min="9" max="9" width="12.375" style="3" customWidth="1"/>
    <col min="10" max="10" width="8.25390625" style="3" customWidth="1"/>
    <col min="11" max="227" width="9.125" style="3" customWidth="1"/>
    <col min="228" max="16384" width="9.125" style="3" customWidth="1"/>
  </cols>
  <sheetData>
    <row r="1" spans="1:10" ht="12.75">
      <c r="A1" s="1"/>
      <c r="B1" s="1"/>
      <c r="C1" s="1"/>
      <c r="D1" s="1"/>
      <c r="E1" s="1"/>
      <c r="F1" s="1"/>
      <c r="H1" s="227" t="s">
        <v>361</v>
      </c>
      <c r="I1" s="227"/>
      <c r="J1" s="227"/>
    </row>
    <row r="2" spans="1:10" ht="12.75">
      <c r="A2" s="4"/>
      <c r="B2" s="4"/>
      <c r="C2" s="4"/>
      <c r="D2" s="4"/>
      <c r="E2" s="4"/>
      <c r="F2" s="4"/>
      <c r="H2" s="228" t="s">
        <v>359</v>
      </c>
      <c r="I2" s="228"/>
      <c r="J2" s="228"/>
    </row>
    <row r="3" spans="1:10" ht="12.75">
      <c r="A3" s="4"/>
      <c r="B3" s="4"/>
      <c r="C3" s="4"/>
      <c r="D3" s="4"/>
      <c r="E3" s="4"/>
      <c r="F3" s="4"/>
      <c r="H3" s="228" t="s">
        <v>357</v>
      </c>
      <c r="I3" s="228"/>
      <c r="J3" s="228"/>
    </row>
    <row r="4" spans="1:10" ht="12.75">
      <c r="A4" s="4"/>
      <c r="B4" s="4"/>
      <c r="C4" s="4"/>
      <c r="D4" s="4"/>
      <c r="E4" s="4"/>
      <c r="F4" s="4"/>
      <c r="G4" s="4"/>
      <c r="H4" s="1"/>
      <c r="I4" s="1"/>
      <c r="J4" s="1"/>
    </row>
    <row r="5" spans="1:10" ht="12.75">
      <c r="A5" s="4"/>
      <c r="B5" s="232" t="s">
        <v>206</v>
      </c>
      <c r="C5" s="232"/>
      <c r="D5" s="232"/>
      <c r="E5" s="232"/>
      <c r="F5" s="232"/>
      <c r="G5" s="232"/>
      <c r="H5" s="232"/>
      <c r="I5" s="1"/>
      <c r="J5" s="1"/>
    </row>
    <row r="6" spans="1:10" ht="12.75">
      <c r="A6" s="4"/>
      <c r="B6" s="232"/>
      <c r="C6" s="232"/>
      <c r="D6" s="232"/>
      <c r="E6" s="232"/>
      <c r="F6" s="232"/>
      <c r="G6" s="232"/>
      <c r="H6" s="232"/>
      <c r="I6" s="1"/>
      <c r="J6" s="1"/>
    </row>
    <row r="7" spans="1:10" ht="24.75" customHeight="1">
      <c r="A7" s="4"/>
      <c r="B7" s="232"/>
      <c r="C7" s="232"/>
      <c r="D7" s="232"/>
      <c r="E7" s="232"/>
      <c r="F7" s="232"/>
      <c r="G7" s="232"/>
      <c r="H7" s="232"/>
      <c r="I7" s="1"/>
      <c r="J7" s="1"/>
    </row>
    <row r="8" spans="1:10" ht="12.75">
      <c r="A8" s="4"/>
      <c r="B8" s="4"/>
      <c r="C8" s="4"/>
      <c r="D8" s="4"/>
      <c r="E8" s="4"/>
      <c r="F8" s="4"/>
      <c r="G8" s="4"/>
      <c r="H8" s="1"/>
      <c r="I8" s="1"/>
      <c r="J8" s="1"/>
    </row>
    <row r="9" spans="1:10" ht="13.5" thickBot="1">
      <c r="A9" s="5"/>
      <c r="B9" s="5"/>
      <c r="C9" s="5"/>
      <c r="D9" s="5"/>
      <c r="E9" s="5"/>
      <c r="F9" s="5"/>
      <c r="G9" s="5"/>
      <c r="H9" s="1"/>
      <c r="I9" s="1"/>
      <c r="J9" s="1"/>
    </row>
    <row r="10" spans="1:10" ht="12.75">
      <c r="A10" s="5"/>
      <c r="B10" s="128"/>
      <c r="C10" s="236" t="s">
        <v>0</v>
      </c>
      <c r="D10" s="237"/>
      <c r="E10" s="237"/>
      <c r="F10" s="237"/>
      <c r="G10" s="237"/>
      <c r="H10" s="233" t="s">
        <v>208</v>
      </c>
      <c r="I10" s="233" t="s">
        <v>207</v>
      </c>
      <c r="J10" s="6"/>
    </row>
    <row r="11" spans="1:10" ht="13.5" thickBot="1">
      <c r="A11" s="5"/>
      <c r="B11" s="129"/>
      <c r="C11" s="240" t="s">
        <v>1</v>
      </c>
      <c r="D11" s="238" t="s">
        <v>2</v>
      </c>
      <c r="E11" s="239"/>
      <c r="F11" s="239"/>
      <c r="G11" s="239"/>
      <c r="H11" s="234"/>
      <c r="I11" s="234"/>
      <c r="J11" s="7"/>
    </row>
    <row r="12" spans="1:10" ht="33" thickBot="1">
      <c r="A12" s="5"/>
      <c r="B12" s="130" t="s">
        <v>3</v>
      </c>
      <c r="C12" s="240"/>
      <c r="D12" s="8" t="s">
        <v>4</v>
      </c>
      <c r="E12" s="9" t="s">
        <v>5</v>
      </c>
      <c r="F12" s="10" t="s">
        <v>6</v>
      </c>
      <c r="G12" s="11" t="s">
        <v>7</v>
      </c>
      <c r="H12" s="235"/>
      <c r="I12" s="235"/>
      <c r="J12" s="12" t="s">
        <v>8</v>
      </c>
    </row>
    <row r="13" spans="1:10" ht="13.5" thickBot="1">
      <c r="A13" s="5"/>
      <c r="B13" s="13"/>
      <c r="C13" s="14">
        <v>2</v>
      </c>
      <c r="D13" s="15">
        <v>3</v>
      </c>
      <c r="E13" s="16">
        <v>4</v>
      </c>
      <c r="F13" s="17">
        <v>5</v>
      </c>
      <c r="G13" s="18">
        <v>6</v>
      </c>
      <c r="H13" s="19">
        <v>7</v>
      </c>
      <c r="I13" s="16">
        <v>9</v>
      </c>
      <c r="J13" s="20">
        <v>10</v>
      </c>
    </row>
    <row r="14" spans="1:10" ht="12.75">
      <c r="A14" s="21"/>
      <c r="B14" s="22" t="s">
        <v>10</v>
      </c>
      <c r="C14" s="23">
        <v>10</v>
      </c>
      <c r="D14" s="24">
        <v>0</v>
      </c>
      <c r="E14" s="25">
        <v>0</v>
      </c>
      <c r="F14" s="26">
        <v>0</v>
      </c>
      <c r="G14" s="27">
        <v>0</v>
      </c>
      <c r="H14" s="28">
        <v>10892</v>
      </c>
      <c r="I14" s="29">
        <v>10786.8</v>
      </c>
      <c r="J14" s="30">
        <v>0.99034</v>
      </c>
    </row>
    <row r="15" spans="1:10" ht="12.75">
      <c r="A15" s="21"/>
      <c r="B15" s="31" t="s">
        <v>11</v>
      </c>
      <c r="C15" s="32">
        <v>10</v>
      </c>
      <c r="D15" s="33">
        <v>1</v>
      </c>
      <c r="E15" s="34">
        <v>0</v>
      </c>
      <c r="F15" s="35">
        <v>0</v>
      </c>
      <c r="G15" s="36">
        <v>0</v>
      </c>
      <c r="H15" s="37">
        <v>10892</v>
      </c>
      <c r="I15" s="38">
        <v>10786.784559999998</v>
      </c>
      <c r="J15" s="39">
        <v>0.99034</v>
      </c>
    </row>
    <row r="16" spans="1:10" ht="48">
      <c r="A16" s="21"/>
      <c r="B16" s="40" t="s">
        <v>12</v>
      </c>
      <c r="C16" s="41">
        <v>10</v>
      </c>
      <c r="D16" s="42">
        <v>1</v>
      </c>
      <c r="E16" s="43">
        <v>3</v>
      </c>
      <c r="F16" s="44">
        <v>0</v>
      </c>
      <c r="G16" s="45">
        <v>0</v>
      </c>
      <c r="H16" s="46">
        <v>4914</v>
      </c>
      <c r="I16" s="47">
        <v>4906.273319999999</v>
      </c>
      <c r="J16" s="48">
        <v>0.99843</v>
      </c>
    </row>
    <row r="17" spans="1:10" ht="48">
      <c r="A17" s="21"/>
      <c r="B17" s="49" t="s">
        <v>13</v>
      </c>
      <c r="C17" s="50">
        <v>10</v>
      </c>
      <c r="D17" s="51">
        <v>1</v>
      </c>
      <c r="E17" s="52">
        <v>3</v>
      </c>
      <c r="F17" s="53">
        <v>20000</v>
      </c>
      <c r="G17" s="54">
        <v>0</v>
      </c>
      <c r="H17" s="55">
        <v>4914</v>
      </c>
      <c r="I17" s="56">
        <v>4906.273319999999</v>
      </c>
      <c r="J17" s="57">
        <v>0.99843</v>
      </c>
    </row>
    <row r="18" spans="1:10" ht="12.75">
      <c r="A18" s="21"/>
      <c r="B18" s="58" t="s">
        <v>14</v>
      </c>
      <c r="C18" s="59">
        <v>10</v>
      </c>
      <c r="D18" s="60">
        <v>1</v>
      </c>
      <c r="E18" s="61">
        <v>3</v>
      </c>
      <c r="F18" s="62">
        <v>20400</v>
      </c>
      <c r="G18" s="63">
        <v>0</v>
      </c>
      <c r="H18" s="64">
        <v>4914</v>
      </c>
      <c r="I18" s="65">
        <v>4906.273319999999</v>
      </c>
      <c r="J18" s="66">
        <v>0.99843</v>
      </c>
    </row>
    <row r="19" spans="1:10" ht="22.5">
      <c r="A19" s="21"/>
      <c r="B19" s="67" t="s">
        <v>15</v>
      </c>
      <c r="C19" s="68">
        <v>10</v>
      </c>
      <c r="D19" s="69">
        <v>1</v>
      </c>
      <c r="E19" s="70">
        <v>3</v>
      </c>
      <c r="F19" s="71">
        <v>20400</v>
      </c>
      <c r="G19" s="72">
        <v>500</v>
      </c>
      <c r="H19" s="73">
        <v>4914</v>
      </c>
      <c r="I19" s="74">
        <v>4906.273319999999</v>
      </c>
      <c r="J19" s="75">
        <v>0.99843</v>
      </c>
    </row>
    <row r="20" spans="1:10" ht="36">
      <c r="A20" s="21"/>
      <c r="B20" s="40" t="s">
        <v>16</v>
      </c>
      <c r="C20" s="41">
        <v>10</v>
      </c>
      <c r="D20" s="42">
        <v>1</v>
      </c>
      <c r="E20" s="43">
        <v>6</v>
      </c>
      <c r="F20" s="44">
        <v>0</v>
      </c>
      <c r="G20" s="45">
        <v>0</v>
      </c>
      <c r="H20" s="46">
        <v>5908</v>
      </c>
      <c r="I20" s="47">
        <v>5812.22894</v>
      </c>
      <c r="J20" s="48">
        <v>0.98379</v>
      </c>
    </row>
    <row r="21" spans="1:10" ht="48">
      <c r="A21" s="21"/>
      <c r="B21" s="49" t="s">
        <v>13</v>
      </c>
      <c r="C21" s="50">
        <v>10</v>
      </c>
      <c r="D21" s="51">
        <v>1</v>
      </c>
      <c r="E21" s="52">
        <v>6</v>
      </c>
      <c r="F21" s="53">
        <v>20000</v>
      </c>
      <c r="G21" s="54">
        <v>0</v>
      </c>
      <c r="H21" s="55">
        <v>5908</v>
      </c>
      <c r="I21" s="56">
        <v>5812.22894</v>
      </c>
      <c r="J21" s="57">
        <v>0.98379</v>
      </c>
    </row>
    <row r="22" spans="1:10" ht="12.75">
      <c r="A22" s="21"/>
      <c r="B22" s="58" t="s">
        <v>14</v>
      </c>
      <c r="C22" s="59">
        <v>10</v>
      </c>
      <c r="D22" s="60">
        <v>1</v>
      </c>
      <c r="E22" s="61">
        <v>6</v>
      </c>
      <c r="F22" s="62">
        <v>20400</v>
      </c>
      <c r="G22" s="63">
        <v>0</v>
      </c>
      <c r="H22" s="64">
        <v>4445</v>
      </c>
      <c r="I22" s="65">
        <v>4387.95823</v>
      </c>
      <c r="J22" s="66">
        <v>0.98717</v>
      </c>
    </row>
    <row r="23" spans="1:10" ht="22.5">
      <c r="A23" s="21"/>
      <c r="B23" s="67" t="s">
        <v>15</v>
      </c>
      <c r="C23" s="68">
        <v>10</v>
      </c>
      <c r="D23" s="69">
        <v>1</v>
      </c>
      <c r="E23" s="70">
        <v>6</v>
      </c>
      <c r="F23" s="71">
        <v>20400</v>
      </c>
      <c r="G23" s="72">
        <v>500</v>
      </c>
      <c r="H23" s="73">
        <v>4445</v>
      </c>
      <c r="I23" s="74">
        <v>4387.95823</v>
      </c>
      <c r="J23" s="75">
        <v>0.98717</v>
      </c>
    </row>
    <row r="24" spans="1:10" ht="21.75">
      <c r="A24" s="21"/>
      <c r="B24" s="58" t="s">
        <v>17</v>
      </c>
      <c r="C24" s="59">
        <v>10</v>
      </c>
      <c r="D24" s="60">
        <v>1</v>
      </c>
      <c r="E24" s="61">
        <v>6</v>
      </c>
      <c r="F24" s="62">
        <v>22500</v>
      </c>
      <c r="G24" s="63">
        <v>0</v>
      </c>
      <c r="H24" s="64">
        <v>1463</v>
      </c>
      <c r="I24" s="65">
        <v>1424.2707100000002</v>
      </c>
      <c r="J24" s="66">
        <v>0.97353</v>
      </c>
    </row>
    <row r="25" spans="1:10" ht="22.5">
      <c r="A25" s="21"/>
      <c r="B25" s="67" t="s">
        <v>15</v>
      </c>
      <c r="C25" s="68">
        <v>10</v>
      </c>
      <c r="D25" s="69">
        <v>1</v>
      </c>
      <c r="E25" s="70">
        <v>6</v>
      </c>
      <c r="F25" s="71">
        <v>22500</v>
      </c>
      <c r="G25" s="72">
        <v>500</v>
      </c>
      <c r="H25" s="73">
        <v>1463</v>
      </c>
      <c r="I25" s="74">
        <v>1424.2707100000002</v>
      </c>
      <c r="J25" s="75">
        <v>0.97353</v>
      </c>
    </row>
    <row r="26" spans="1:10" ht="12.75">
      <c r="A26" s="21"/>
      <c r="B26" s="40" t="s">
        <v>18</v>
      </c>
      <c r="C26" s="41">
        <v>10</v>
      </c>
      <c r="D26" s="42">
        <v>1</v>
      </c>
      <c r="E26" s="43">
        <v>14</v>
      </c>
      <c r="F26" s="44">
        <v>0</v>
      </c>
      <c r="G26" s="45">
        <v>0</v>
      </c>
      <c r="H26" s="46">
        <v>70</v>
      </c>
      <c r="I26" s="47">
        <v>68.2823</v>
      </c>
      <c r="J26" s="48">
        <v>0.97546</v>
      </c>
    </row>
    <row r="27" spans="1:10" ht="24">
      <c r="A27" s="21"/>
      <c r="B27" s="49" t="s">
        <v>19</v>
      </c>
      <c r="C27" s="50">
        <v>10</v>
      </c>
      <c r="D27" s="51">
        <v>1</v>
      </c>
      <c r="E27" s="52">
        <v>14</v>
      </c>
      <c r="F27" s="53">
        <v>920000</v>
      </c>
      <c r="G27" s="54">
        <v>0</v>
      </c>
      <c r="H27" s="55">
        <v>70</v>
      </c>
      <c r="I27" s="56">
        <v>68.2823</v>
      </c>
      <c r="J27" s="57">
        <v>0.97546</v>
      </c>
    </row>
    <row r="28" spans="1:10" ht="12.75">
      <c r="A28" s="21"/>
      <c r="B28" s="58" t="s">
        <v>20</v>
      </c>
      <c r="C28" s="59">
        <v>10</v>
      </c>
      <c r="D28" s="60">
        <v>1</v>
      </c>
      <c r="E28" s="61">
        <v>14</v>
      </c>
      <c r="F28" s="62">
        <v>920300</v>
      </c>
      <c r="G28" s="63">
        <v>0</v>
      </c>
      <c r="H28" s="64">
        <v>70</v>
      </c>
      <c r="I28" s="65">
        <v>68.2823</v>
      </c>
      <c r="J28" s="66">
        <v>0.97546</v>
      </c>
    </row>
    <row r="29" spans="1:10" ht="22.5">
      <c r="A29" s="21"/>
      <c r="B29" s="67" t="s">
        <v>15</v>
      </c>
      <c r="C29" s="68">
        <v>10</v>
      </c>
      <c r="D29" s="69">
        <v>1</v>
      </c>
      <c r="E29" s="70">
        <v>14</v>
      </c>
      <c r="F29" s="71">
        <v>920300</v>
      </c>
      <c r="G29" s="72">
        <v>500</v>
      </c>
      <c r="H29" s="73">
        <v>70</v>
      </c>
      <c r="I29" s="74">
        <v>68.2823</v>
      </c>
      <c r="J29" s="75">
        <v>0.97546</v>
      </c>
    </row>
    <row r="30" spans="1:10" ht="12.75">
      <c r="A30" s="21"/>
      <c r="B30" s="76" t="s">
        <v>21</v>
      </c>
      <c r="C30" s="77">
        <v>20</v>
      </c>
      <c r="D30" s="78">
        <v>0</v>
      </c>
      <c r="E30" s="79">
        <v>0</v>
      </c>
      <c r="F30" s="80">
        <v>0</v>
      </c>
      <c r="G30" s="81">
        <v>0</v>
      </c>
      <c r="H30" s="82">
        <v>1897407.7</v>
      </c>
      <c r="I30" s="83">
        <v>1779713.1</v>
      </c>
      <c r="J30" s="84">
        <v>0.93797</v>
      </c>
    </row>
    <row r="31" spans="1:10" ht="12.75">
      <c r="A31" s="21"/>
      <c r="B31" s="31" t="s">
        <v>11</v>
      </c>
      <c r="C31" s="32">
        <v>20</v>
      </c>
      <c r="D31" s="33">
        <v>1</v>
      </c>
      <c r="E31" s="34">
        <v>0</v>
      </c>
      <c r="F31" s="35">
        <v>0</v>
      </c>
      <c r="G31" s="36">
        <v>0</v>
      </c>
      <c r="H31" s="37">
        <v>165269.9</v>
      </c>
      <c r="I31" s="38">
        <v>163916.84452000004</v>
      </c>
      <c r="J31" s="39">
        <v>0.99181</v>
      </c>
    </row>
    <row r="32" spans="1:10" ht="36">
      <c r="A32" s="21"/>
      <c r="B32" s="40" t="s">
        <v>22</v>
      </c>
      <c r="C32" s="41">
        <v>20</v>
      </c>
      <c r="D32" s="42">
        <v>1</v>
      </c>
      <c r="E32" s="43">
        <v>2</v>
      </c>
      <c r="F32" s="44">
        <v>0</v>
      </c>
      <c r="G32" s="45">
        <v>0</v>
      </c>
      <c r="H32" s="46">
        <v>3024</v>
      </c>
      <c r="I32" s="47">
        <v>2917.15217</v>
      </c>
      <c r="J32" s="48">
        <v>0.96467</v>
      </c>
    </row>
    <row r="33" spans="1:10" ht="48">
      <c r="A33" s="21"/>
      <c r="B33" s="49" t="s">
        <v>13</v>
      </c>
      <c r="C33" s="50">
        <v>20</v>
      </c>
      <c r="D33" s="51">
        <v>1</v>
      </c>
      <c r="E33" s="52">
        <v>2</v>
      </c>
      <c r="F33" s="53">
        <v>20000</v>
      </c>
      <c r="G33" s="54">
        <v>0</v>
      </c>
      <c r="H33" s="55">
        <v>3024</v>
      </c>
      <c r="I33" s="56">
        <v>2917.15217</v>
      </c>
      <c r="J33" s="57">
        <v>0.96467</v>
      </c>
    </row>
    <row r="34" spans="1:10" ht="12.75">
      <c r="A34" s="21"/>
      <c r="B34" s="58" t="s">
        <v>23</v>
      </c>
      <c r="C34" s="59">
        <v>20</v>
      </c>
      <c r="D34" s="60">
        <v>1</v>
      </c>
      <c r="E34" s="61">
        <v>2</v>
      </c>
      <c r="F34" s="62">
        <v>20300</v>
      </c>
      <c r="G34" s="63">
        <v>0</v>
      </c>
      <c r="H34" s="64">
        <v>3024</v>
      </c>
      <c r="I34" s="65">
        <v>2917.15217</v>
      </c>
      <c r="J34" s="66">
        <v>0.96467</v>
      </c>
    </row>
    <row r="35" spans="1:10" ht="22.5">
      <c r="A35" s="21"/>
      <c r="B35" s="67" t="s">
        <v>15</v>
      </c>
      <c r="C35" s="68">
        <v>20</v>
      </c>
      <c r="D35" s="69">
        <v>1</v>
      </c>
      <c r="E35" s="70">
        <v>2</v>
      </c>
      <c r="F35" s="71">
        <v>20300</v>
      </c>
      <c r="G35" s="72">
        <v>500</v>
      </c>
      <c r="H35" s="73">
        <v>3024</v>
      </c>
      <c r="I35" s="74">
        <v>2917.15217</v>
      </c>
      <c r="J35" s="75">
        <v>0.96467</v>
      </c>
    </row>
    <row r="36" spans="1:10" ht="48">
      <c r="A36" s="21"/>
      <c r="B36" s="40" t="s">
        <v>24</v>
      </c>
      <c r="C36" s="41">
        <v>20</v>
      </c>
      <c r="D36" s="42">
        <v>1</v>
      </c>
      <c r="E36" s="43">
        <v>4</v>
      </c>
      <c r="F36" s="44">
        <v>0</v>
      </c>
      <c r="G36" s="45">
        <v>0</v>
      </c>
      <c r="H36" s="46">
        <v>125563</v>
      </c>
      <c r="I36" s="47">
        <v>124740.08249999999</v>
      </c>
      <c r="J36" s="48">
        <v>0.99345</v>
      </c>
    </row>
    <row r="37" spans="1:10" ht="48">
      <c r="A37" s="21"/>
      <c r="B37" s="49" t="s">
        <v>13</v>
      </c>
      <c r="C37" s="50">
        <v>20</v>
      </c>
      <c r="D37" s="51">
        <v>1</v>
      </c>
      <c r="E37" s="52">
        <v>4</v>
      </c>
      <c r="F37" s="53">
        <v>20000</v>
      </c>
      <c r="G37" s="54">
        <v>0</v>
      </c>
      <c r="H37" s="55">
        <v>125563</v>
      </c>
      <c r="I37" s="56">
        <v>124740.08249999999</v>
      </c>
      <c r="J37" s="57">
        <v>0.99345</v>
      </c>
    </row>
    <row r="38" spans="1:10" ht="12.75">
      <c r="A38" s="21"/>
      <c r="B38" s="58" t="s">
        <v>14</v>
      </c>
      <c r="C38" s="59">
        <v>20</v>
      </c>
      <c r="D38" s="60">
        <v>1</v>
      </c>
      <c r="E38" s="61">
        <v>4</v>
      </c>
      <c r="F38" s="62">
        <v>20400</v>
      </c>
      <c r="G38" s="63">
        <v>0</v>
      </c>
      <c r="H38" s="64">
        <v>125563</v>
      </c>
      <c r="I38" s="65">
        <v>124740.08249999999</v>
      </c>
      <c r="J38" s="66">
        <v>0.99345</v>
      </c>
    </row>
    <row r="39" spans="1:10" ht="22.5">
      <c r="A39" s="21"/>
      <c r="B39" s="67" t="s">
        <v>15</v>
      </c>
      <c r="C39" s="68">
        <v>20</v>
      </c>
      <c r="D39" s="69">
        <v>1</v>
      </c>
      <c r="E39" s="70">
        <v>4</v>
      </c>
      <c r="F39" s="71">
        <v>20400</v>
      </c>
      <c r="G39" s="72">
        <v>500</v>
      </c>
      <c r="H39" s="73">
        <v>125563</v>
      </c>
      <c r="I39" s="74">
        <v>124740.08249999999</v>
      </c>
      <c r="J39" s="75">
        <v>0.99345</v>
      </c>
    </row>
    <row r="40" spans="1:10" ht="12.75">
      <c r="A40" s="21"/>
      <c r="B40" s="40" t="s">
        <v>25</v>
      </c>
      <c r="C40" s="41">
        <v>20</v>
      </c>
      <c r="D40" s="42">
        <v>1</v>
      </c>
      <c r="E40" s="43">
        <v>5</v>
      </c>
      <c r="F40" s="44">
        <v>0</v>
      </c>
      <c r="G40" s="45">
        <v>0</v>
      </c>
      <c r="H40" s="46">
        <v>2.2</v>
      </c>
      <c r="I40" s="47">
        <v>2.169</v>
      </c>
      <c r="J40" s="48">
        <v>0.98591</v>
      </c>
    </row>
    <row r="41" spans="1:10" ht="24">
      <c r="A41" s="21"/>
      <c r="B41" s="49" t="s">
        <v>26</v>
      </c>
      <c r="C41" s="50">
        <v>20</v>
      </c>
      <c r="D41" s="51">
        <v>1</v>
      </c>
      <c r="E41" s="52">
        <v>5</v>
      </c>
      <c r="F41" s="53">
        <v>10000</v>
      </c>
      <c r="G41" s="54">
        <v>0</v>
      </c>
      <c r="H41" s="55">
        <v>2.2</v>
      </c>
      <c r="I41" s="56">
        <v>2.169</v>
      </c>
      <c r="J41" s="57">
        <v>0.98591</v>
      </c>
    </row>
    <row r="42" spans="1:10" ht="42.75">
      <c r="A42" s="21"/>
      <c r="B42" s="58" t="s">
        <v>27</v>
      </c>
      <c r="C42" s="59">
        <v>20</v>
      </c>
      <c r="D42" s="60">
        <v>1</v>
      </c>
      <c r="E42" s="61">
        <v>5</v>
      </c>
      <c r="F42" s="62">
        <v>14000</v>
      </c>
      <c r="G42" s="63">
        <v>0</v>
      </c>
      <c r="H42" s="64">
        <v>2.2</v>
      </c>
      <c r="I42" s="65">
        <v>2.169</v>
      </c>
      <c r="J42" s="66">
        <v>0.98591</v>
      </c>
    </row>
    <row r="43" spans="1:10" ht="22.5">
      <c r="A43" s="21"/>
      <c r="B43" s="67" t="s">
        <v>15</v>
      </c>
      <c r="C43" s="68">
        <v>20</v>
      </c>
      <c r="D43" s="69">
        <v>1</v>
      </c>
      <c r="E43" s="70">
        <v>5</v>
      </c>
      <c r="F43" s="71">
        <v>14000</v>
      </c>
      <c r="G43" s="72">
        <v>500</v>
      </c>
      <c r="H43" s="73">
        <v>2.2</v>
      </c>
      <c r="I43" s="74">
        <v>2.169</v>
      </c>
      <c r="J43" s="75">
        <v>0.98591</v>
      </c>
    </row>
    <row r="44" spans="1:10" ht="36">
      <c r="A44" s="21"/>
      <c r="B44" s="40" t="s">
        <v>16</v>
      </c>
      <c r="C44" s="41">
        <v>20</v>
      </c>
      <c r="D44" s="42">
        <v>1</v>
      </c>
      <c r="E44" s="43">
        <v>6</v>
      </c>
      <c r="F44" s="44">
        <v>0</v>
      </c>
      <c r="G44" s="45">
        <v>0</v>
      </c>
      <c r="H44" s="46">
        <v>18206</v>
      </c>
      <c r="I44" s="47">
        <v>18086.61464</v>
      </c>
      <c r="J44" s="48">
        <v>0.99344</v>
      </c>
    </row>
    <row r="45" spans="1:10" ht="48">
      <c r="A45" s="21"/>
      <c r="B45" s="49" t="s">
        <v>13</v>
      </c>
      <c r="C45" s="50">
        <v>20</v>
      </c>
      <c r="D45" s="51">
        <v>1</v>
      </c>
      <c r="E45" s="52">
        <v>6</v>
      </c>
      <c r="F45" s="53">
        <v>20000</v>
      </c>
      <c r="G45" s="54">
        <v>0</v>
      </c>
      <c r="H45" s="55">
        <v>18206</v>
      </c>
      <c r="I45" s="56">
        <v>18086.61464</v>
      </c>
      <c r="J45" s="57">
        <v>0.99344</v>
      </c>
    </row>
    <row r="46" spans="1:10" ht="12.75">
      <c r="A46" s="21"/>
      <c r="B46" s="58" t="s">
        <v>14</v>
      </c>
      <c r="C46" s="59">
        <v>20</v>
      </c>
      <c r="D46" s="60">
        <v>1</v>
      </c>
      <c r="E46" s="61">
        <v>6</v>
      </c>
      <c r="F46" s="62">
        <v>20400</v>
      </c>
      <c r="G46" s="63">
        <v>0</v>
      </c>
      <c r="H46" s="64">
        <v>18206</v>
      </c>
      <c r="I46" s="65">
        <v>18086.61464</v>
      </c>
      <c r="J46" s="66">
        <v>0.99344</v>
      </c>
    </row>
    <row r="47" spans="1:10" ht="22.5">
      <c r="A47" s="21"/>
      <c r="B47" s="67" t="s">
        <v>15</v>
      </c>
      <c r="C47" s="68">
        <v>20</v>
      </c>
      <c r="D47" s="69">
        <v>1</v>
      </c>
      <c r="E47" s="70">
        <v>6</v>
      </c>
      <c r="F47" s="71">
        <v>20400</v>
      </c>
      <c r="G47" s="72">
        <v>500</v>
      </c>
      <c r="H47" s="73">
        <v>18206</v>
      </c>
      <c r="I47" s="74">
        <v>18086.61464</v>
      </c>
      <c r="J47" s="75">
        <v>0.99344</v>
      </c>
    </row>
    <row r="48" spans="1:10" ht="24">
      <c r="A48" s="21"/>
      <c r="B48" s="40" t="s">
        <v>28</v>
      </c>
      <c r="C48" s="41">
        <v>20</v>
      </c>
      <c r="D48" s="42">
        <v>1</v>
      </c>
      <c r="E48" s="43">
        <v>7</v>
      </c>
      <c r="F48" s="44">
        <v>0</v>
      </c>
      <c r="G48" s="45">
        <v>0</v>
      </c>
      <c r="H48" s="46">
        <v>4311.4</v>
      </c>
      <c r="I48" s="47">
        <v>4311.23766</v>
      </c>
      <c r="J48" s="48">
        <v>0.99996</v>
      </c>
    </row>
    <row r="49" spans="1:10" ht="12.75">
      <c r="A49" s="21"/>
      <c r="B49" s="49" t="s">
        <v>29</v>
      </c>
      <c r="C49" s="50">
        <v>20</v>
      </c>
      <c r="D49" s="51">
        <v>1</v>
      </c>
      <c r="E49" s="52">
        <v>7</v>
      </c>
      <c r="F49" s="53">
        <v>200000</v>
      </c>
      <c r="G49" s="54">
        <v>0</v>
      </c>
      <c r="H49" s="55">
        <v>4311.4</v>
      </c>
      <c r="I49" s="56">
        <v>4311.23766</v>
      </c>
      <c r="J49" s="57">
        <v>0.99996</v>
      </c>
    </row>
    <row r="50" spans="1:10" ht="21.75">
      <c r="A50" s="21"/>
      <c r="B50" s="58" t="s">
        <v>30</v>
      </c>
      <c r="C50" s="59">
        <v>20</v>
      </c>
      <c r="D50" s="60">
        <v>1</v>
      </c>
      <c r="E50" s="61">
        <v>7</v>
      </c>
      <c r="F50" s="62">
        <v>200002</v>
      </c>
      <c r="G50" s="63">
        <v>0</v>
      </c>
      <c r="H50" s="64">
        <v>2963.3</v>
      </c>
      <c r="I50" s="65">
        <v>2963.21081</v>
      </c>
      <c r="J50" s="66">
        <v>0.99997</v>
      </c>
    </row>
    <row r="51" spans="1:10" ht="22.5">
      <c r="A51" s="21"/>
      <c r="B51" s="67" t="s">
        <v>15</v>
      </c>
      <c r="C51" s="68">
        <v>20</v>
      </c>
      <c r="D51" s="69">
        <v>1</v>
      </c>
      <c r="E51" s="70">
        <v>7</v>
      </c>
      <c r="F51" s="71">
        <v>200002</v>
      </c>
      <c r="G51" s="72">
        <v>500</v>
      </c>
      <c r="H51" s="73">
        <v>2963.3</v>
      </c>
      <c r="I51" s="74">
        <v>2963.21081</v>
      </c>
      <c r="J51" s="75">
        <v>0.99997</v>
      </c>
    </row>
    <row r="52" spans="1:10" ht="21.75">
      <c r="A52" s="21"/>
      <c r="B52" s="58" t="s">
        <v>31</v>
      </c>
      <c r="C52" s="59">
        <v>20</v>
      </c>
      <c r="D52" s="60">
        <v>1</v>
      </c>
      <c r="E52" s="61">
        <v>7</v>
      </c>
      <c r="F52" s="62">
        <v>200003</v>
      </c>
      <c r="G52" s="63">
        <v>0</v>
      </c>
      <c r="H52" s="64">
        <v>1348.1</v>
      </c>
      <c r="I52" s="65">
        <v>1348.0268500000002</v>
      </c>
      <c r="J52" s="66">
        <v>0.99995</v>
      </c>
    </row>
    <row r="53" spans="1:10" ht="22.5">
      <c r="A53" s="21"/>
      <c r="B53" s="67" t="s">
        <v>15</v>
      </c>
      <c r="C53" s="68">
        <v>20</v>
      </c>
      <c r="D53" s="69">
        <v>1</v>
      </c>
      <c r="E53" s="70">
        <v>7</v>
      </c>
      <c r="F53" s="71">
        <v>200003</v>
      </c>
      <c r="G53" s="72">
        <v>500</v>
      </c>
      <c r="H53" s="73">
        <v>1348.1</v>
      </c>
      <c r="I53" s="74">
        <v>1348.0268500000002</v>
      </c>
      <c r="J53" s="75">
        <v>0.99995</v>
      </c>
    </row>
    <row r="54" spans="1:10" ht="12.75">
      <c r="A54" s="21"/>
      <c r="B54" s="40" t="s">
        <v>18</v>
      </c>
      <c r="C54" s="41">
        <v>20</v>
      </c>
      <c r="D54" s="42">
        <v>1</v>
      </c>
      <c r="E54" s="43">
        <v>14</v>
      </c>
      <c r="F54" s="44">
        <v>0</v>
      </c>
      <c r="G54" s="45">
        <v>0</v>
      </c>
      <c r="H54" s="46">
        <v>14163.3</v>
      </c>
      <c r="I54" s="47">
        <v>13859.588549999999</v>
      </c>
      <c r="J54" s="48">
        <v>0.97856</v>
      </c>
    </row>
    <row r="55" spans="1:10" ht="24">
      <c r="A55" s="21"/>
      <c r="B55" s="49" t="s">
        <v>26</v>
      </c>
      <c r="C55" s="50">
        <v>20</v>
      </c>
      <c r="D55" s="51">
        <v>1</v>
      </c>
      <c r="E55" s="52">
        <v>14</v>
      </c>
      <c r="F55" s="53">
        <v>10000</v>
      </c>
      <c r="G55" s="54">
        <v>0</v>
      </c>
      <c r="H55" s="55">
        <v>5039.7</v>
      </c>
      <c r="I55" s="56">
        <v>5035.62141</v>
      </c>
      <c r="J55" s="57">
        <v>0.99919</v>
      </c>
    </row>
    <row r="56" spans="1:10" ht="42.75">
      <c r="A56" s="21"/>
      <c r="B56" s="58" t="s">
        <v>32</v>
      </c>
      <c r="C56" s="59">
        <v>20</v>
      </c>
      <c r="D56" s="60">
        <v>1</v>
      </c>
      <c r="E56" s="61">
        <v>14</v>
      </c>
      <c r="F56" s="62">
        <v>13801</v>
      </c>
      <c r="G56" s="63">
        <v>0</v>
      </c>
      <c r="H56" s="64">
        <v>3887</v>
      </c>
      <c r="I56" s="65">
        <v>3885.1565299999997</v>
      </c>
      <c r="J56" s="66">
        <v>0.99953</v>
      </c>
    </row>
    <row r="57" spans="1:10" ht="22.5">
      <c r="A57" s="21"/>
      <c r="B57" s="67" t="s">
        <v>15</v>
      </c>
      <c r="C57" s="68">
        <v>20</v>
      </c>
      <c r="D57" s="69">
        <v>1</v>
      </c>
      <c r="E57" s="70">
        <v>14</v>
      </c>
      <c r="F57" s="71">
        <v>13801</v>
      </c>
      <c r="G57" s="72">
        <v>500</v>
      </c>
      <c r="H57" s="73">
        <v>3887</v>
      </c>
      <c r="I57" s="74">
        <v>3885.1565299999997</v>
      </c>
      <c r="J57" s="75">
        <v>0.99953</v>
      </c>
    </row>
    <row r="58" spans="1:10" ht="42.75">
      <c r="A58" s="21"/>
      <c r="B58" s="58" t="s">
        <v>33</v>
      </c>
      <c r="C58" s="59">
        <v>20</v>
      </c>
      <c r="D58" s="60">
        <v>1</v>
      </c>
      <c r="E58" s="61">
        <v>14</v>
      </c>
      <c r="F58" s="62">
        <v>13802</v>
      </c>
      <c r="G58" s="63">
        <v>0</v>
      </c>
      <c r="H58" s="64">
        <v>984.1</v>
      </c>
      <c r="I58" s="65">
        <v>981.9370600000001</v>
      </c>
      <c r="J58" s="66">
        <v>0.9978</v>
      </c>
    </row>
    <row r="59" spans="1:10" ht="22.5">
      <c r="A59" s="21"/>
      <c r="B59" s="67" t="s">
        <v>15</v>
      </c>
      <c r="C59" s="68">
        <v>20</v>
      </c>
      <c r="D59" s="69">
        <v>1</v>
      </c>
      <c r="E59" s="70">
        <v>14</v>
      </c>
      <c r="F59" s="71">
        <v>13802</v>
      </c>
      <c r="G59" s="72">
        <v>500</v>
      </c>
      <c r="H59" s="73">
        <v>984.1</v>
      </c>
      <c r="I59" s="74">
        <v>981.9370600000001</v>
      </c>
      <c r="J59" s="75">
        <v>0.9978</v>
      </c>
    </row>
    <row r="60" spans="1:10" ht="32.25">
      <c r="A60" s="21"/>
      <c r="B60" s="58" t="s">
        <v>34</v>
      </c>
      <c r="C60" s="59">
        <v>20</v>
      </c>
      <c r="D60" s="60">
        <v>1</v>
      </c>
      <c r="E60" s="61">
        <v>14</v>
      </c>
      <c r="F60" s="62">
        <v>14301</v>
      </c>
      <c r="G60" s="63">
        <v>0</v>
      </c>
      <c r="H60" s="64">
        <v>168.6</v>
      </c>
      <c r="I60" s="65">
        <v>168.52782000000002</v>
      </c>
      <c r="J60" s="66">
        <v>0.99957</v>
      </c>
    </row>
    <row r="61" spans="1:10" ht="22.5">
      <c r="A61" s="21"/>
      <c r="B61" s="67" t="s">
        <v>15</v>
      </c>
      <c r="C61" s="68">
        <v>20</v>
      </c>
      <c r="D61" s="69">
        <v>1</v>
      </c>
      <c r="E61" s="70">
        <v>14</v>
      </c>
      <c r="F61" s="71">
        <v>14301</v>
      </c>
      <c r="G61" s="72">
        <v>500</v>
      </c>
      <c r="H61" s="73">
        <v>168.6</v>
      </c>
      <c r="I61" s="74">
        <v>168.52782000000002</v>
      </c>
      <c r="J61" s="75">
        <v>0.99957</v>
      </c>
    </row>
    <row r="62" spans="1:10" ht="48">
      <c r="A62" s="21"/>
      <c r="B62" s="49" t="s">
        <v>13</v>
      </c>
      <c r="C62" s="50">
        <v>20</v>
      </c>
      <c r="D62" s="51">
        <v>1</v>
      </c>
      <c r="E62" s="52">
        <v>14</v>
      </c>
      <c r="F62" s="53">
        <v>20000</v>
      </c>
      <c r="G62" s="54">
        <v>0</v>
      </c>
      <c r="H62" s="55">
        <v>6170.5</v>
      </c>
      <c r="I62" s="56">
        <v>5876.53181</v>
      </c>
      <c r="J62" s="57">
        <v>0.95236</v>
      </c>
    </row>
    <row r="63" spans="1:10" ht="12.75">
      <c r="A63" s="21"/>
      <c r="B63" s="58" t="s">
        <v>14</v>
      </c>
      <c r="C63" s="59">
        <v>20</v>
      </c>
      <c r="D63" s="60">
        <v>1</v>
      </c>
      <c r="E63" s="61">
        <v>14</v>
      </c>
      <c r="F63" s="62">
        <v>20400</v>
      </c>
      <c r="G63" s="63">
        <v>0</v>
      </c>
      <c r="H63" s="64">
        <v>6170.5</v>
      </c>
      <c r="I63" s="65">
        <v>5876.53181</v>
      </c>
      <c r="J63" s="66">
        <v>0.95236</v>
      </c>
    </row>
    <row r="64" spans="1:10" ht="22.5">
      <c r="A64" s="21"/>
      <c r="B64" s="67" t="s">
        <v>15</v>
      </c>
      <c r="C64" s="68">
        <v>20</v>
      </c>
      <c r="D64" s="69">
        <v>1</v>
      </c>
      <c r="E64" s="70">
        <v>14</v>
      </c>
      <c r="F64" s="71">
        <v>20400</v>
      </c>
      <c r="G64" s="72">
        <v>500</v>
      </c>
      <c r="H64" s="73">
        <v>6170.5</v>
      </c>
      <c r="I64" s="74">
        <v>5876.53181</v>
      </c>
      <c r="J64" s="75">
        <v>0.95236</v>
      </c>
    </row>
    <row r="65" spans="1:10" ht="24">
      <c r="A65" s="21"/>
      <c r="B65" s="49" t="s">
        <v>19</v>
      </c>
      <c r="C65" s="50">
        <v>20</v>
      </c>
      <c r="D65" s="51">
        <v>1</v>
      </c>
      <c r="E65" s="52">
        <v>14</v>
      </c>
      <c r="F65" s="53">
        <v>920000</v>
      </c>
      <c r="G65" s="54">
        <v>0</v>
      </c>
      <c r="H65" s="55">
        <v>2851.1</v>
      </c>
      <c r="I65" s="56">
        <v>2845.4353300000002</v>
      </c>
      <c r="J65" s="57">
        <v>0.99801</v>
      </c>
    </row>
    <row r="66" spans="1:10" ht="12.75">
      <c r="A66" s="21"/>
      <c r="B66" s="58" t="s">
        <v>20</v>
      </c>
      <c r="C66" s="59">
        <v>20</v>
      </c>
      <c r="D66" s="60">
        <v>1</v>
      </c>
      <c r="E66" s="61">
        <v>14</v>
      </c>
      <c r="F66" s="62">
        <v>920300</v>
      </c>
      <c r="G66" s="63">
        <v>0</v>
      </c>
      <c r="H66" s="64">
        <v>2851.1</v>
      </c>
      <c r="I66" s="65">
        <v>2845.4353300000002</v>
      </c>
      <c r="J66" s="66">
        <v>0.99801</v>
      </c>
    </row>
    <row r="67" spans="1:10" ht="22.5">
      <c r="A67" s="21"/>
      <c r="B67" s="67" t="s">
        <v>15</v>
      </c>
      <c r="C67" s="68">
        <v>20</v>
      </c>
      <c r="D67" s="69">
        <v>1</v>
      </c>
      <c r="E67" s="70">
        <v>14</v>
      </c>
      <c r="F67" s="71">
        <v>920300</v>
      </c>
      <c r="G67" s="72">
        <v>500</v>
      </c>
      <c r="H67" s="73">
        <v>2851.1</v>
      </c>
      <c r="I67" s="74">
        <v>2845.4353300000002</v>
      </c>
      <c r="J67" s="75">
        <v>0.99801</v>
      </c>
    </row>
    <row r="68" spans="1:10" ht="12.75">
      <c r="A68" s="21"/>
      <c r="B68" s="49" t="s">
        <v>35</v>
      </c>
      <c r="C68" s="50">
        <v>20</v>
      </c>
      <c r="D68" s="51">
        <v>1</v>
      </c>
      <c r="E68" s="52">
        <v>14</v>
      </c>
      <c r="F68" s="53">
        <v>5220000</v>
      </c>
      <c r="G68" s="54">
        <v>0</v>
      </c>
      <c r="H68" s="55">
        <v>11</v>
      </c>
      <c r="I68" s="56">
        <v>11</v>
      </c>
      <c r="J68" s="57">
        <v>1</v>
      </c>
    </row>
    <row r="69" spans="1:10" ht="53.25">
      <c r="A69" s="21"/>
      <c r="B69" s="58" t="s">
        <v>37</v>
      </c>
      <c r="C69" s="59">
        <v>20</v>
      </c>
      <c r="D69" s="60">
        <v>1</v>
      </c>
      <c r="E69" s="61">
        <v>14</v>
      </c>
      <c r="F69" s="62">
        <v>5221400</v>
      </c>
      <c r="G69" s="63">
        <v>0</v>
      </c>
      <c r="H69" s="64">
        <v>11</v>
      </c>
      <c r="I69" s="65">
        <v>11</v>
      </c>
      <c r="J69" s="66">
        <v>1</v>
      </c>
    </row>
    <row r="70" spans="1:10" ht="22.5">
      <c r="A70" s="21"/>
      <c r="B70" s="67" t="s">
        <v>15</v>
      </c>
      <c r="C70" s="68">
        <v>20</v>
      </c>
      <c r="D70" s="69">
        <v>1</v>
      </c>
      <c r="E70" s="70">
        <v>14</v>
      </c>
      <c r="F70" s="71">
        <v>5221400</v>
      </c>
      <c r="G70" s="72">
        <v>500</v>
      </c>
      <c r="H70" s="73">
        <v>11</v>
      </c>
      <c r="I70" s="74">
        <v>11</v>
      </c>
      <c r="J70" s="75">
        <v>1</v>
      </c>
    </row>
    <row r="71" spans="1:10" ht="12.75">
      <c r="A71" s="21"/>
      <c r="B71" s="49" t="s">
        <v>38</v>
      </c>
      <c r="C71" s="50">
        <v>20</v>
      </c>
      <c r="D71" s="51">
        <v>1</v>
      </c>
      <c r="E71" s="52">
        <v>14</v>
      </c>
      <c r="F71" s="53">
        <v>7950000</v>
      </c>
      <c r="G71" s="54">
        <v>0</v>
      </c>
      <c r="H71" s="55">
        <v>91</v>
      </c>
      <c r="I71" s="56">
        <v>91</v>
      </c>
      <c r="J71" s="57">
        <v>1</v>
      </c>
    </row>
    <row r="72" spans="1:10" ht="21.75">
      <c r="A72" s="21"/>
      <c r="B72" s="58" t="s">
        <v>39</v>
      </c>
      <c r="C72" s="59">
        <v>20</v>
      </c>
      <c r="D72" s="60">
        <v>1</v>
      </c>
      <c r="E72" s="61">
        <v>14</v>
      </c>
      <c r="F72" s="62">
        <v>7950000</v>
      </c>
      <c r="G72" s="63">
        <v>0</v>
      </c>
      <c r="H72" s="64">
        <v>91</v>
      </c>
      <c r="I72" s="65">
        <v>91</v>
      </c>
      <c r="J72" s="66">
        <v>1</v>
      </c>
    </row>
    <row r="73" spans="1:10" ht="22.5">
      <c r="A73" s="21"/>
      <c r="B73" s="67" t="s">
        <v>15</v>
      </c>
      <c r="C73" s="68">
        <v>20</v>
      </c>
      <c r="D73" s="69">
        <v>1</v>
      </c>
      <c r="E73" s="70">
        <v>14</v>
      </c>
      <c r="F73" s="71">
        <v>7950000</v>
      </c>
      <c r="G73" s="72">
        <v>500</v>
      </c>
      <c r="H73" s="73">
        <v>91</v>
      </c>
      <c r="I73" s="74">
        <v>91</v>
      </c>
      <c r="J73" s="75">
        <v>1</v>
      </c>
    </row>
    <row r="74" spans="1:10" ht="25.5">
      <c r="A74" s="21"/>
      <c r="B74" s="31" t="s">
        <v>40</v>
      </c>
      <c r="C74" s="32">
        <v>20</v>
      </c>
      <c r="D74" s="33">
        <v>3</v>
      </c>
      <c r="E74" s="34">
        <v>0</v>
      </c>
      <c r="F74" s="35">
        <v>0</v>
      </c>
      <c r="G74" s="36">
        <v>0</v>
      </c>
      <c r="H74" s="37">
        <v>656</v>
      </c>
      <c r="I74" s="38">
        <v>592.47086</v>
      </c>
      <c r="J74" s="39">
        <v>0.90316</v>
      </c>
    </row>
    <row r="75" spans="1:10" ht="36">
      <c r="A75" s="21"/>
      <c r="B75" s="40" t="s">
        <v>41</v>
      </c>
      <c r="C75" s="41">
        <v>20</v>
      </c>
      <c r="D75" s="42">
        <v>3</v>
      </c>
      <c r="E75" s="43">
        <v>9</v>
      </c>
      <c r="F75" s="44">
        <v>0</v>
      </c>
      <c r="G75" s="45">
        <v>0</v>
      </c>
      <c r="H75" s="46">
        <v>656</v>
      </c>
      <c r="I75" s="47">
        <v>592.47086</v>
      </c>
      <c r="J75" s="48">
        <v>0.90316</v>
      </c>
    </row>
    <row r="76" spans="1:10" ht="36">
      <c r="A76" s="21"/>
      <c r="B76" s="49" t="s">
        <v>42</v>
      </c>
      <c r="C76" s="50">
        <v>20</v>
      </c>
      <c r="D76" s="51">
        <v>3</v>
      </c>
      <c r="E76" s="52">
        <v>9</v>
      </c>
      <c r="F76" s="53">
        <v>2180000</v>
      </c>
      <c r="G76" s="54">
        <v>0</v>
      </c>
      <c r="H76" s="55">
        <v>375</v>
      </c>
      <c r="I76" s="56">
        <v>311.61886</v>
      </c>
      <c r="J76" s="57">
        <v>0.83098</v>
      </c>
    </row>
    <row r="77" spans="1:10" ht="32.25">
      <c r="A77" s="21"/>
      <c r="B77" s="58" t="s">
        <v>43</v>
      </c>
      <c r="C77" s="59">
        <v>20</v>
      </c>
      <c r="D77" s="60">
        <v>3</v>
      </c>
      <c r="E77" s="61">
        <v>9</v>
      </c>
      <c r="F77" s="62">
        <v>2180100</v>
      </c>
      <c r="G77" s="63">
        <v>0</v>
      </c>
      <c r="H77" s="64">
        <v>375</v>
      </c>
      <c r="I77" s="65">
        <v>311.61886</v>
      </c>
      <c r="J77" s="66">
        <v>0.83098</v>
      </c>
    </row>
    <row r="78" spans="1:10" ht="22.5">
      <c r="A78" s="21"/>
      <c r="B78" s="67" t="s">
        <v>15</v>
      </c>
      <c r="C78" s="68">
        <v>20</v>
      </c>
      <c r="D78" s="69">
        <v>3</v>
      </c>
      <c r="E78" s="70">
        <v>9</v>
      </c>
      <c r="F78" s="71">
        <v>2180100</v>
      </c>
      <c r="G78" s="72">
        <v>500</v>
      </c>
      <c r="H78" s="73">
        <v>375</v>
      </c>
      <c r="I78" s="74">
        <v>311.61886</v>
      </c>
      <c r="J78" s="75">
        <v>0.83098</v>
      </c>
    </row>
    <row r="79" spans="1:10" ht="12.75">
      <c r="A79" s="21"/>
      <c r="B79" s="49" t="s">
        <v>44</v>
      </c>
      <c r="C79" s="50">
        <v>20</v>
      </c>
      <c r="D79" s="51">
        <v>3</v>
      </c>
      <c r="E79" s="52">
        <v>9</v>
      </c>
      <c r="F79" s="53">
        <v>2190000</v>
      </c>
      <c r="G79" s="54">
        <v>0</v>
      </c>
      <c r="H79" s="55">
        <v>20</v>
      </c>
      <c r="I79" s="56">
        <v>19.852</v>
      </c>
      <c r="J79" s="57">
        <v>0.9926</v>
      </c>
    </row>
    <row r="80" spans="1:10" ht="32.25">
      <c r="A80" s="21"/>
      <c r="B80" s="58" t="s">
        <v>45</v>
      </c>
      <c r="C80" s="59">
        <v>20</v>
      </c>
      <c r="D80" s="60">
        <v>3</v>
      </c>
      <c r="E80" s="61">
        <v>9</v>
      </c>
      <c r="F80" s="62">
        <v>2190100</v>
      </c>
      <c r="G80" s="63">
        <v>0</v>
      </c>
      <c r="H80" s="64">
        <v>20</v>
      </c>
      <c r="I80" s="65">
        <v>19.852</v>
      </c>
      <c r="J80" s="66">
        <v>0.9926</v>
      </c>
    </row>
    <row r="81" spans="1:10" ht="22.5">
      <c r="A81" s="21"/>
      <c r="B81" s="67" t="s">
        <v>15</v>
      </c>
      <c r="C81" s="68">
        <v>20</v>
      </c>
      <c r="D81" s="69">
        <v>3</v>
      </c>
      <c r="E81" s="70">
        <v>9</v>
      </c>
      <c r="F81" s="71">
        <v>2190100</v>
      </c>
      <c r="G81" s="72">
        <v>500</v>
      </c>
      <c r="H81" s="73">
        <v>20</v>
      </c>
      <c r="I81" s="74">
        <v>19.852</v>
      </c>
      <c r="J81" s="75">
        <v>0.9926</v>
      </c>
    </row>
    <row r="82" spans="1:10" ht="12.75">
      <c r="A82" s="21"/>
      <c r="B82" s="49" t="s">
        <v>46</v>
      </c>
      <c r="C82" s="50">
        <v>20</v>
      </c>
      <c r="D82" s="51">
        <v>3</v>
      </c>
      <c r="E82" s="52">
        <v>9</v>
      </c>
      <c r="F82" s="53">
        <v>3020000</v>
      </c>
      <c r="G82" s="54">
        <v>0</v>
      </c>
      <c r="H82" s="55">
        <v>261</v>
      </c>
      <c r="I82" s="56">
        <v>261</v>
      </c>
      <c r="J82" s="57">
        <v>1</v>
      </c>
    </row>
    <row r="83" spans="1:10" ht="21.75">
      <c r="A83" s="21"/>
      <c r="B83" s="58" t="s">
        <v>47</v>
      </c>
      <c r="C83" s="59">
        <v>20</v>
      </c>
      <c r="D83" s="60">
        <v>3</v>
      </c>
      <c r="E83" s="61">
        <v>9</v>
      </c>
      <c r="F83" s="62">
        <v>3029900</v>
      </c>
      <c r="G83" s="63">
        <v>0</v>
      </c>
      <c r="H83" s="64">
        <v>261</v>
      </c>
      <c r="I83" s="65">
        <v>261</v>
      </c>
      <c r="J83" s="66">
        <v>1</v>
      </c>
    </row>
    <row r="84" spans="1:10" ht="12.75">
      <c r="A84" s="21"/>
      <c r="B84" s="67" t="s">
        <v>48</v>
      </c>
      <c r="C84" s="68">
        <v>20</v>
      </c>
      <c r="D84" s="69">
        <v>3</v>
      </c>
      <c r="E84" s="70">
        <v>9</v>
      </c>
      <c r="F84" s="71">
        <v>3029900</v>
      </c>
      <c r="G84" s="72">
        <v>1</v>
      </c>
      <c r="H84" s="73">
        <v>261</v>
      </c>
      <c r="I84" s="74">
        <v>261</v>
      </c>
      <c r="J84" s="75">
        <v>1</v>
      </c>
    </row>
    <row r="85" spans="1:10" ht="12.75">
      <c r="A85" s="21"/>
      <c r="B85" s="31" t="s">
        <v>49</v>
      </c>
      <c r="C85" s="32">
        <v>20</v>
      </c>
      <c r="D85" s="33">
        <v>4</v>
      </c>
      <c r="E85" s="34">
        <v>0</v>
      </c>
      <c r="F85" s="35">
        <v>0</v>
      </c>
      <c r="G85" s="36">
        <v>0</v>
      </c>
      <c r="H85" s="37">
        <v>20340.054</v>
      </c>
      <c r="I85" s="38">
        <v>20232.316360000004</v>
      </c>
      <c r="J85" s="39">
        <v>0.9947</v>
      </c>
    </row>
    <row r="86" spans="1:10" ht="12.75">
      <c r="A86" s="21"/>
      <c r="B86" s="40" t="s">
        <v>50</v>
      </c>
      <c r="C86" s="41">
        <v>20</v>
      </c>
      <c r="D86" s="42">
        <v>4</v>
      </c>
      <c r="E86" s="43">
        <v>7</v>
      </c>
      <c r="F86" s="44">
        <v>0</v>
      </c>
      <c r="G86" s="45">
        <v>0</v>
      </c>
      <c r="H86" s="46">
        <v>348</v>
      </c>
      <c r="I86" s="47">
        <v>348</v>
      </c>
      <c r="J86" s="48">
        <v>1</v>
      </c>
    </row>
    <row r="87" spans="1:10" ht="12.75">
      <c r="A87" s="21"/>
      <c r="B87" s="49" t="s">
        <v>51</v>
      </c>
      <c r="C87" s="50">
        <v>20</v>
      </c>
      <c r="D87" s="51">
        <v>4</v>
      </c>
      <c r="E87" s="52">
        <v>7</v>
      </c>
      <c r="F87" s="53">
        <v>2920000</v>
      </c>
      <c r="G87" s="54">
        <v>0</v>
      </c>
      <c r="H87" s="55">
        <v>348</v>
      </c>
      <c r="I87" s="56">
        <v>348</v>
      </c>
      <c r="J87" s="57">
        <v>1</v>
      </c>
    </row>
    <row r="88" spans="1:10" ht="21.75">
      <c r="A88" s="21"/>
      <c r="B88" s="58" t="s">
        <v>52</v>
      </c>
      <c r="C88" s="59">
        <v>20</v>
      </c>
      <c r="D88" s="60">
        <v>4</v>
      </c>
      <c r="E88" s="61">
        <v>7</v>
      </c>
      <c r="F88" s="62">
        <v>2920200</v>
      </c>
      <c r="G88" s="63">
        <v>0</v>
      </c>
      <c r="H88" s="64">
        <v>348</v>
      </c>
      <c r="I88" s="65">
        <v>348</v>
      </c>
      <c r="J88" s="66">
        <v>1</v>
      </c>
    </row>
    <row r="89" spans="1:10" ht="22.5">
      <c r="A89" s="21"/>
      <c r="B89" s="67" t="s">
        <v>15</v>
      </c>
      <c r="C89" s="68">
        <v>20</v>
      </c>
      <c r="D89" s="69">
        <v>4</v>
      </c>
      <c r="E89" s="70">
        <v>7</v>
      </c>
      <c r="F89" s="71">
        <v>2920200</v>
      </c>
      <c r="G89" s="72">
        <v>500</v>
      </c>
      <c r="H89" s="73">
        <v>348</v>
      </c>
      <c r="I89" s="74">
        <v>348</v>
      </c>
      <c r="J89" s="75">
        <v>1</v>
      </c>
    </row>
    <row r="90" spans="1:10" ht="12.75">
      <c r="A90" s="21"/>
      <c r="B90" s="40" t="s">
        <v>53</v>
      </c>
      <c r="C90" s="41">
        <v>20</v>
      </c>
      <c r="D90" s="42">
        <v>4</v>
      </c>
      <c r="E90" s="43">
        <v>8</v>
      </c>
      <c r="F90" s="44">
        <v>0</v>
      </c>
      <c r="G90" s="45">
        <v>0</v>
      </c>
      <c r="H90" s="46">
        <v>18496</v>
      </c>
      <c r="I90" s="47">
        <v>18496</v>
      </c>
      <c r="J90" s="48">
        <v>1</v>
      </c>
    </row>
    <row r="91" spans="1:10" ht="24">
      <c r="A91" s="21"/>
      <c r="B91" s="49" t="s">
        <v>54</v>
      </c>
      <c r="C91" s="50">
        <v>20</v>
      </c>
      <c r="D91" s="51">
        <v>4</v>
      </c>
      <c r="E91" s="52">
        <v>8</v>
      </c>
      <c r="F91" s="53">
        <v>3030000</v>
      </c>
      <c r="G91" s="54">
        <v>0</v>
      </c>
      <c r="H91" s="55">
        <v>18496</v>
      </c>
      <c r="I91" s="56">
        <v>18496</v>
      </c>
      <c r="J91" s="57">
        <v>1</v>
      </c>
    </row>
    <row r="92" spans="1:10" ht="21.75">
      <c r="A92" s="21"/>
      <c r="B92" s="58" t="s">
        <v>55</v>
      </c>
      <c r="C92" s="59">
        <v>20</v>
      </c>
      <c r="D92" s="60">
        <v>4</v>
      </c>
      <c r="E92" s="61">
        <v>8</v>
      </c>
      <c r="F92" s="62">
        <v>3030200</v>
      </c>
      <c r="G92" s="63">
        <v>0</v>
      </c>
      <c r="H92" s="64">
        <v>18496</v>
      </c>
      <c r="I92" s="65">
        <v>18496</v>
      </c>
      <c r="J92" s="66">
        <v>1</v>
      </c>
    </row>
    <row r="93" spans="1:10" ht="12.75">
      <c r="A93" s="21"/>
      <c r="B93" s="67" t="s">
        <v>56</v>
      </c>
      <c r="C93" s="68">
        <v>20</v>
      </c>
      <c r="D93" s="69">
        <v>4</v>
      </c>
      <c r="E93" s="70">
        <v>8</v>
      </c>
      <c r="F93" s="71">
        <v>3030200</v>
      </c>
      <c r="G93" s="72">
        <v>6</v>
      </c>
      <c r="H93" s="73">
        <v>18496</v>
      </c>
      <c r="I93" s="74">
        <v>18496</v>
      </c>
      <c r="J93" s="75">
        <v>1</v>
      </c>
    </row>
    <row r="94" spans="1:10" ht="12.75" hidden="1">
      <c r="A94" s="21"/>
      <c r="B94" s="40" t="s">
        <v>57</v>
      </c>
      <c r="C94" s="41">
        <v>20</v>
      </c>
      <c r="D94" s="42">
        <v>4</v>
      </c>
      <c r="E94" s="43">
        <v>9</v>
      </c>
      <c r="F94" s="44">
        <v>0</v>
      </c>
      <c r="G94" s="45">
        <v>0</v>
      </c>
      <c r="H94" s="46">
        <v>0</v>
      </c>
      <c r="I94" s="47">
        <v>0</v>
      </c>
      <c r="J94" s="48">
        <v>0</v>
      </c>
    </row>
    <row r="95" spans="1:10" ht="12.75" hidden="1">
      <c r="A95" s="21"/>
      <c r="B95" s="49" t="s">
        <v>35</v>
      </c>
      <c r="C95" s="50">
        <v>20</v>
      </c>
      <c r="D95" s="51">
        <v>4</v>
      </c>
      <c r="E95" s="52">
        <v>9</v>
      </c>
      <c r="F95" s="53">
        <v>5220000</v>
      </c>
      <c r="G95" s="54">
        <v>0</v>
      </c>
      <c r="H95" s="55">
        <v>0</v>
      </c>
      <c r="I95" s="56">
        <v>0</v>
      </c>
      <c r="J95" s="57">
        <v>0</v>
      </c>
    </row>
    <row r="96" spans="1:10" ht="42.75" hidden="1">
      <c r="A96" s="21"/>
      <c r="B96" s="58" t="s">
        <v>58</v>
      </c>
      <c r="C96" s="59">
        <v>20</v>
      </c>
      <c r="D96" s="60">
        <v>4</v>
      </c>
      <c r="E96" s="61">
        <v>9</v>
      </c>
      <c r="F96" s="62">
        <v>5222900</v>
      </c>
      <c r="G96" s="63">
        <v>0</v>
      </c>
      <c r="H96" s="64">
        <v>0</v>
      </c>
      <c r="I96" s="65">
        <v>0</v>
      </c>
      <c r="J96" s="66">
        <v>0</v>
      </c>
    </row>
    <row r="97" spans="1:10" ht="12.75" hidden="1">
      <c r="A97" s="21"/>
      <c r="B97" s="67" t="s">
        <v>59</v>
      </c>
      <c r="C97" s="68">
        <v>20</v>
      </c>
      <c r="D97" s="69">
        <v>4</v>
      </c>
      <c r="E97" s="70">
        <v>9</v>
      </c>
      <c r="F97" s="71">
        <v>5222900</v>
      </c>
      <c r="G97" s="72">
        <v>3</v>
      </c>
      <c r="H97" s="73">
        <v>0</v>
      </c>
      <c r="I97" s="74">
        <v>0</v>
      </c>
      <c r="J97" s="75">
        <v>0</v>
      </c>
    </row>
    <row r="98" spans="1:10" ht="24">
      <c r="A98" s="21"/>
      <c r="B98" s="40" t="s">
        <v>60</v>
      </c>
      <c r="C98" s="41">
        <v>20</v>
      </c>
      <c r="D98" s="42">
        <v>4</v>
      </c>
      <c r="E98" s="43">
        <v>12</v>
      </c>
      <c r="F98" s="44">
        <v>0</v>
      </c>
      <c r="G98" s="45">
        <v>0</v>
      </c>
      <c r="H98" s="46">
        <v>1496.054</v>
      </c>
      <c r="I98" s="47">
        <v>1388.3163599999998</v>
      </c>
      <c r="J98" s="48">
        <v>0.92799</v>
      </c>
    </row>
    <row r="99" spans="1:10" ht="24">
      <c r="A99" s="21"/>
      <c r="B99" s="49" t="s">
        <v>61</v>
      </c>
      <c r="C99" s="50">
        <v>20</v>
      </c>
      <c r="D99" s="51">
        <v>4</v>
      </c>
      <c r="E99" s="52">
        <v>12</v>
      </c>
      <c r="F99" s="53">
        <v>3380000</v>
      </c>
      <c r="G99" s="54">
        <v>0</v>
      </c>
      <c r="H99" s="55">
        <v>358.4</v>
      </c>
      <c r="I99" s="56">
        <v>250.6626</v>
      </c>
      <c r="J99" s="57">
        <v>0.69939</v>
      </c>
    </row>
    <row r="100" spans="1:10" ht="21.75">
      <c r="A100" s="21"/>
      <c r="B100" s="58" t="s">
        <v>62</v>
      </c>
      <c r="C100" s="59">
        <v>20</v>
      </c>
      <c r="D100" s="60">
        <v>4</v>
      </c>
      <c r="E100" s="61">
        <v>12</v>
      </c>
      <c r="F100" s="62">
        <v>3380000</v>
      </c>
      <c r="G100" s="63">
        <v>0</v>
      </c>
      <c r="H100" s="64">
        <v>358.4</v>
      </c>
      <c r="I100" s="65">
        <v>250.6626</v>
      </c>
      <c r="J100" s="66">
        <v>0.69939</v>
      </c>
    </row>
    <row r="101" spans="1:10" ht="22.5">
      <c r="A101" s="21"/>
      <c r="B101" s="67" t="s">
        <v>15</v>
      </c>
      <c r="C101" s="68">
        <v>20</v>
      </c>
      <c r="D101" s="69">
        <v>4</v>
      </c>
      <c r="E101" s="70">
        <v>12</v>
      </c>
      <c r="F101" s="71">
        <v>3380000</v>
      </c>
      <c r="G101" s="72">
        <v>500</v>
      </c>
      <c r="H101" s="73">
        <v>358.4</v>
      </c>
      <c r="I101" s="74">
        <v>250.6626</v>
      </c>
      <c r="J101" s="75">
        <v>0.69939</v>
      </c>
    </row>
    <row r="102" spans="1:10" ht="12.75">
      <c r="A102" s="21"/>
      <c r="B102" s="49" t="s">
        <v>35</v>
      </c>
      <c r="C102" s="50">
        <v>20</v>
      </c>
      <c r="D102" s="51">
        <v>4</v>
      </c>
      <c r="E102" s="52">
        <v>12</v>
      </c>
      <c r="F102" s="53">
        <v>5220000</v>
      </c>
      <c r="G102" s="54">
        <v>0</v>
      </c>
      <c r="H102" s="55">
        <v>486.7</v>
      </c>
      <c r="I102" s="56">
        <v>486.6</v>
      </c>
      <c r="J102" s="57">
        <v>1</v>
      </c>
    </row>
    <row r="103" spans="1:10" ht="32.25">
      <c r="A103" s="21"/>
      <c r="B103" s="58" t="s">
        <v>63</v>
      </c>
      <c r="C103" s="59">
        <v>20</v>
      </c>
      <c r="D103" s="60">
        <v>4</v>
      </c>
      <c r="E103" s="61">
        <v>12</v>
      </c>
      <c r="F103" s="62">
        <v>5220400</v>
      </c>
      <c r="G103" s="63">
        <v>0</v>
      </c>
      <c r="H103" s="64">
        <v>486.7</v>
      </c>
      <c r="I103" s="65">
        <v>486.6</v>
      </c>
      <c r="J103" s="66">
        <v>1</v>
      </c>
    </row>
    <row r="104" spans="1:10" ht="22.5">
      <c r="A104" s="21"/>
      <c r="B104" s="67" t="s">
        <v>15</v>
      </c>
      <c r="C104" s="68">
        <v>20</v>
      </c>
      <c r="D104" s="69">
        <v>4</v>
      </c>
      <c r="E104" s="70">
        <v>12</v>
      </c>
      <c r="F104" s="71">
        <v>5220400</v>
      </c>
      <c r="G104" s="72">
        <v>500</v>
      </c>
      <c r="H104" s="73">
        <v>486.7</v>
      </c>
      <c r="I104" s="74">
        <v>486.6</v>
      </c>
      <c r="J104" s="75">
        <v>1</v>
      </c>
    </row>
    <row r="105" spans="1:10" ht="12.75">
      <c r="A105" s="21"/>
      <c r="B105" s="49" t="s">
        <v>38</v>
      </c>
      <c r="C105" s="50">
        <v>20</v>
      </c>
      <c r="D105" s="51">
        <v>4</v>
      </c>
      <c r="E105" s="52">
        <v>12</v>
      </c>
      <c r="F105" s="53">
        <v>7950000</v>
      </c>
      <c r="G105" s="54">
        <v>0</v>
      </c>
      <c r="H105" s="55">
        <v>651</v>
      </c>
      <c r="I105" s="56">
        <v>651</v>
      </c>
      <c r="J105" s="57">
        <v>1</v>
      </c>
    </row>
    <row r="106" spans="1:10" ht="21.75">
      <c r="A106" s="21"/>
      <c r="B106" s="58" t="s">
        <v>39</v>
      </c>
      <c r="C106" s="59">
        <v>20</v>
      </c>
      <c r="D106" s="60">
        <v>4</v>
      </c>
      <c r="E106" s="61">
        <v>12</v>
      </c>
      <c r="F106" s="62">
        <v>7950000</v>
      </c>
      <c r="G106" s="63">
        <v>0</v>
      </c>
      <c r="H106" s="64">
        <v>651</v>
      </c>
      <c r="I106" s="65">
        <v>651</v>
      </c>
      <c r="J106" s="66">
        <v>1</v>
      </c>
    </row>
    <row r="107" spans="1:10" ht="22.5">
      <c r="A107" s="21"/>
      <c r="B107" s="67" t="s">
        <v>15</v>
      </c>
      <c r="C107" s="68">
        <v>20</v>
      </c>
      <c r="D107" s="69">
        <v>4</v>
      </c>
      <c r="E107" s="70">
        <v>12</v>
      </c>
      <c r="F107" s="71">
        <v>7950000</v>
      </c>
      <c r="G107" s="72">
        <v>500</v>
      </c>
      <c r="H107" s="73">
        <v>651</v>
      </c>
      <c r="I107" s="74">
        <v>651</v>
      </c>
      <c r="J107" s="75">
        <v>1</v>
      </c>
    </row>
    <row r="108" spans="1:10" ht="12.75">
      <c r="A108" s="21"/>
      <c r="B108" s="31" t="s">
        <v>64</v>
      </c>
      <c r="C108" s="32">
        <v>20</v>
      </c>
      <c r="D108" s="33">
        <v>5</v>
      </c>
      <c r="E108" s="34">
        <v>0</v>
      </c>
      <c r="F108" s="35">
        <v>0</v>
      </c>
      <c r="G108" s="36">
        <v>0</v>
      </c>
      <c r="H108" s="37">
        <v>487396.17982</v>
      </c>
      <c r="I108" s="38">
        <v>475394.15437000006</v>
      </c>
      <c r="J108" s="39">
        <v>0.97538</v>
      </c>
    </row>
    <row r="109" spans="1:10" ht="12.75">
      <c r="A109" s="21"/>
      <c r="B109" s="40" t="s">
        <v>65</v>
      </c>
      <c r="C109" s="41">
        <v>20</v>
      </c>
      <c r="D109" s="42">
        <v>5</v>
      </c>
      <c r="E109" s="43">
        <v>1</v>
      </c>
      <c r="F109" s="44">
        <v>0</v>
      </c>
      <c r="G109" s="45">
        <v>0</v>
      </c>
      <c r="H109" s="46">
        <v>110810.35982</v>
      </c>
      <c r="I109" s="47">
        <v>110802.45031</v>
      </c>
      <c r="J109" s="48">
        <v>0.99993</v>
      </c>
    </row>
    <row r="110" spans="1:10" ht="12.75">
      <c r="A110" s="21"/>
      <c r="B110" s="49" t="s">
        <v>66</v>
      </c>
      <c r="C110" s="50">
        <v>20</v>
      </c>
      <c r="D110" s="51">
        <v>5</v>
      </c>
      <c r="E110" s="52">
        <v>1</v>
      </c>
      <c r="F110" s="53">
        <v>3500000</v>
      </c>
      <c r="G110" s="54">
        <v>0</v>
      </c>
      <c r="H110" s="55">
        <v>7593.75982</v>
      </c>
      <c r="I110" s="56">
        <v>7585.85031</v>
      </c>
      <c r="J110" s="57">
        <v>0.99896</v>
      </c>
    </row>
    <row r="111" spans="1:10" ht="42.75">
      <c r="A111" s="21"/>
      <c r="B111" s="58" t="s">
        <v>67</v>
      </c>
      <c r="C111" s="59">
        <v>20</v>
      </c>
      <c r="D111" s="60">
        <v>5</v>
      </c>
      <c r="E111" s="61">
        <v>1</v>
      </c>
      <c r="F111" s="62">
        <v>3500100</v>
      </c>
      <c r="G111" s="63">
        <v>0</v>
      </c>
      <c r="H111" s="64">
        <v>2959</v>
      </c>
      <c r="I111" s="65">
        <v>2955.14619</v>
      </c>
      <c r="J111" s="66">
        <v>0.9987</v>
      </c>
    </row>
    <row r="112" spans="1:10" ht="12.75">
      <c r="A112" s="21"/>
      <c r="B112" s="67" t="s">
        <v>56</v>
      </c>
      <c r="C112" s="68">
        <v>20</v>
      </c>
      <c r="D112" s="69">
        <v>5</v>
      </c>
      <c r="E112" s="70">
        <v>1</v>
      </c>
      <c r="F112" s="71">
        <v>3500100</v>
      </c>
      <c r="G112" s="72">
        <v>6</v>
      </c>
      <c r="H112" s="73">
        <v>2959</v>
      </c>
      <c r="I112" s="74">
        <v>2955.14619</v>
      </c>
      <c r="J112" s="75">
        <v>0.9987</v>
      </c>
    </row>
    <row r="113" spans="1:10" ht="32.25">
      <c r="A113" s="21"/>
      <c r="B113" s="58" t="s">
        <v>68</v>
      </c>
      <c r="C113" s="59">
        <v>20</v>
      </c>
      <c r="D113" s="60">
        <v>5</v>
      </c>
      <c r="E113" s="61">
        <v>1</v>
      </c>
      <c r="F113" s="62">
        <v>3500200</v>
      </c>
      <c r="G113" s="63">
        <v>0</v>
      </c>
      <c r="H113" s="64">
        <v>4634.75982</v>
      </c>
      <c r="I113" s="65">
        <v>4630.70412</v>
      </c>
      <c r="J113" s="66">
        <v>0.99912</v>
      </c>
    </row>
    <row r="114" spans="1:10" ht="12.75">
      <c r="A114" s="21"/>
      <c r="B114" s="67" t="s">
        <v>56</v>
      </c>
      <c r="C114" s="68">
        <v>20</v>
      </c>
      <c r="D114" s="69">
        <v>5</v>
      </c>
      <c r="E114" s="70">
        <v>1</v>
      </c>
      <c r="F114" s="71">
        <v>3500200</v>
      </c>
      <c r="G114" s="72">
        <v>6</v>
      </c>
      <c r="H114" s="73">
        <v>3923.7598199999998</v>
      </c>
      <c r="I114" s="74">
        <v>3923.7598199999998</v>
      </c>
      <c r="J114" s="75">
        <v>1</v>
      </c>
    </row>
    <row r="115" spans="1:10" ht="22.5">
      <c r="A115" s="21"/>
      <c r="B115" s="67" t="s">
        <v>15</v>
      </c>
      <c r="C115" s="68">
        <v>20</v>
      </c>
      <c r="D115" s="69">
        <v>5</v>
      </c>
      <c r="E115" s="70">
        <v>1</v>
      </c>
      <c r="F115" s="71">
        <v>3500200</v>
      </c>
      <c r="G115" s="72">
        <v>500</v>
      </c>
      <c r="H115" s="73">
        <v>711</v>
      </c>
      <c r="I115" s="74">
        <v>706.9443</v>
      </c>
      <c r="J115" s="75">
        <v>0.9943</v>
      </c>
    </row>
    <row r="116" spans="1:10" ht="12.75">
      <c r="A116" s="21"/>
      <c r="B116" s="49" t="s">
        <v>35</v>
      </c>
      <c r="C116" s="50">
        <v>20</v>
      </c>
      <c r="D116" s="51">
        <v>5</v>
      </c>
      <c r="E116" s="52">
        <v>1</v>
      </c>
      <c r="F116" s="53">
        <v>5220000</v>
      </c>
      <c r="G116" s="54">
        <v>0</v>
      </c>
      <c r="H116" s="55">
        <v>72093.6</v>
      </c>
      <c r="I116" s="56">
        <v>72093.6</v>
      </c>
      <c r="J116" s="57">
        <v>1</v>
      </c>
    </row>
    <row r="117" spans="1:10" ht="53.25">
      <c r="A117" s="21"/>
      <c r="B117" s="58" t="s">
        <v>69</v>
      </c>
      <c r="C117" s="59">
        <v>20</v>
      </c>
      <c r="D117" s="60">
        <v>5</v>
      </c>
      <c r="E117" s="61">
        <v>1</v>
      </c>
      <c r="F117" s="62">
        <v>5222701</v>
      </c>
      <c r="G117" s="63">
        <v>0</v>
      </c>
      <c r="H117" s="64">
        <v>30483</v>
      </c>
      <c r="I117" s="65">
        <v>30483</v>
      </c>
      <c r="J117" s="66">
        <v>1</v>
      </c>
    </row>
    <row r="118" spans="1:10" ht="12.75">
      <c r="A118" s="21"/>
      <c r="B118" s="67" t="s">
        <v>59</v>
      </c>
      <c r="C118" s="68">
        <v>20</v>
      </c>
      <c r="D118" s="69">
        <v>5</v>
      </c>
      <c r="E118" s="70">
        <v>1</v>
      </c>
      <c r="F118" s="71">
        <v>5222701</v>
      </c>
      <c r="G118" s="72">
        <v>3</v>
      </c>
      <c r="H118" s="73">
        <v>30483</v>
      </c>
      <c r="I118" s="74">
        <v>30483</v>
      </c>
      <c r="J118" s="75">
        <v>1</v>
      </c>
    </row>
    <row r="119" spans="1:10" ht="63.75">
      <c r="A119" s="21"/>
      <c r="B119" s="58" t="s">
        <v>70</v>
      </c>
      <c r="C119" s="59">
        <v>20</v>
      </c>
      <c r="D119" s="60">
        <v>5</v>
      </c>
      <c r="E119" s="61">
        <v>1</v>
      </c>
      <c r="F119" s="62">
        <v>5222705</v>
      </c>
      <c r="G119" s="63">
        <v>0</v>
      </c>
      <c r="H119" s="64">
        <v>41610.6</v>
      </c>
      <c r="I119" s="65">
        <v>41610.6</v>
      </c>
      <c r="J119" s="66">
        <v>1</v>
      </c>
    </row>
    <row r="120" spans="1:10" ht="12.75">
      <c r="A120" s="21"/>
      <c r="B120" s="67" t="s">
        <v>59</v>
      </c>
      <c r="C120" s="68">
        <v>20</v>
      </c>
      <c r="D120" s="69">
        <v>5</v>
      </c>
      <c r="E120" s="70">
        <v>1</v>
      </c>
      <c r="F120" s="71">
        <v>5222705</v>
      </c>
      <c r="G120" s="72">
        <v>3</v>
      </c>
      <c r="H120" s="73">
        <v>41610.6</v>
      </c>
      <c r="I120" s="74">
        <v>41610.6</v>
      </c>
      <c r="J120" s="75">
        <v>1</v>
      </c>
    </row>
    <row r="121" spans="1:10" ht="12.75">
      <c r="A121" s="21"/>
      <c r="B121" s="49" t="s">
        <v>38</v>
      </c>
      <c r="C121" s="50">
        <v>20</v>
      </c>
      <c r="D121" s="51">
        <v>5</v>
      </c>
      <c r="E121" s="52">
        <v>1</v>
      </c>
      <c r="F121" s="53">
        <v>7950000</v>
      </c>
      <c r="G121" s="54">
        <v>0</v>
      </c>
      <c r="H121" s="55">
        <v>31123</v>
      </c>
      <c r="I121" s="56">
        <v>31123</v>
      </c>
      <c r="J121" s="57">
        <v>1</v>
      </c>
    </row>
    <row r="122" spans="1:10" ht="21.75">
      <c r="A122" s="21"/>
      <c r="B122" s="58" t="s">
        <v>39</v>
      </c>
      <c r="C122" s="59">
        <v>20</v>
      </c>
      <c r="D122" s="60">
        <v>5</v>
      </c>
      <c r="E122" s="61">
        <v>1</v>
      </c>
      <c r="F122" s="62">
        <v>7950000</v>
      </c>
      <c r="G122" s="63">
        <v>0</v>
      </c>
      <c r="H122" s="64">
        <v>31123</v>
      </c>
      <c r="I122" s="65">
        <v>31123</v>
      </c>
      <c r="J122" s="66">
        <v>1</v>
      </c>
    </row>
    <row r="123" spans="1:10" ht="12.75">
      <c r="A123" s="21"/>
      <c r="B123" s="67" t="s">
        <v>59</v>
      </c>
      <c r="C123" s="68">
        <v>20</v>
      </c>
      <c r="D123" s="69">
        <v>5</v>
      </c>
      <c r="E123" s="70">
        <v>1</v>
      </c>
      <c r="F123" s="71">
        <v>7950000</v>
      </c>
      <c r="G123" s="72">
        <v>3</v>
      </c>
      <c r="H123" s="73">
        <v>31123</v>
      </c>
      <c r="I123" s="74">
        <v>31123</v>
      </c>
      <c r="J123" s="75">
        <v>1</v>
      </c>
    </row>
    <row r="124" spans="1:10" ht="12.75">
      <c r="A124" s="21"/>
      <c r="B124" s="40" t="s">
        <v>71</v>
      </c>
      <c r="C124" s="41">
        <v>20</v>
      </c>
      <c r="D124" s="42">
        <v>5</v>
      </c>
      <c r="E124" s="43">
        <v>2</v>
      </c>
      <c r="F124" s="44">
        <v>0</v>
      </c>
      <c r="G124" s="45">
        <v>0</v>
      </c>
      <c r="H124" s="46">
        <v>130148.42</v>
      </c>
      <c r="I124" s="47">
        <v>122396.55273</v>
      </c>
      <c r="J124" s="48">
        <v>0.94044</v>
      </c>
    </row>
    <row r="125" spans="1:10" ht="12.75">
      <c r="A125" s="21"/>
      <c r="B125" s="49" t="s">
        <v>72</v>
      </c>
      <c r="C125" s="50">
        <v>20</v>
      </c>
      <c r="D125" s="51">
        <v>5</v>
      </c>
      <c r="E125" s="52">
        <v>2</v>
      </c>
      <c r="F125" s="53">
        <v>3510000</v>
      </c>
      <c r="G125" s="54">
        <v>0</v>
      </c>
      <c r="H125" s="55">
        <v>46030</v>
      </c>
      <c r="I125" s="56">
        <v>46017.183939999995</v>
      </c>
      <c r="J125" s="57">
        <v>0.99972</v>
      </c>
    </row>
    <row r="126" spans="1:10" ht="53.25">
      <c r="A126" s="21"/>
      <c r="B126" s="58" t="s">
        <v>73</v>
      </c>
      <c r="C126" s="59">
        <v>20</v>
      </c>
      <c r="D126" s="60">
        <v>5</v>
      </c>
      <c r="E126" s="61">
        <v>2</v>
      </c>
      <c r="F126" s="62">
        <v>3510300</v>
      </c>
      <c r="G126" s="63">
        <v>0</v>
      </c>
      <c r="H126" s="64">
        <v>2376</v>
      </c>
      <c r="I126" s="65">
        <v>2375.9242999999997</v>
      </c>
      <c r="J126" s="66">
        <v>0.99997</v>
      </c>
    </row>
    <row r="127" spans="1:10" ht="12.75">
      <c r="A127" s="21"/>
      <c r="B127" s="67" t="s">
        <v>56</v>
      </c>
      <c r="C127" s="68">
        <v>20</v>
      </c>
      <c r="D127" s="69">
        <v>5</v>
      </c>
      <c r="E127" s="70">
        <v>2</v>
      </c>
      <c r="F127" s="71">
        <v>3510300</v>
      </c>
      <c r="G127" s="72">
        <v>6</v>
      </c>
      <c r="H127" s="73">
        <v>2376</v>
      </c>
      <c r="I127" s="74">
        <v>2375.9242999999997</v>
      </c>
      <c r="J127" s="75">
        <v>0.99997</v>
      </c>
    </row>
    <row r="128" spans="1:10" ht="12.75">
      <c r="A128" s="21"/>
      <c r="B128" s="58" t="s">
        <v>74</v>
      </c>
      <c r="C128" s="59">
        <v>20</v>
      </c>
      <c r="D128" s="60">
        <v>5</v>
      </c>
      <c r="E128" s="61">
        <v>2</v>
      </c>
      <c r="F128" s="62">
        <v>3510500</v>
      </c>
      <c r="G128" s="63">
        <v>0</v>
      </c>
      <c r="H128" s="64">
        <v>43654</v>
      </c>
      <c r="I128" s="65">
        <v>43641.259640000004</v>
      </c>
      <c r="J128" s="66">
        <v>0.99971</v>
      </c>
    </row>
    <row r="129" spans="1:10" ht="12.75">
      <c r="A129" s="21"/>
      <c r="B129" s="67" t="s">
        <v>56</v>
      </c>
      <c r="C129" s="68">
        <v>20</v>
      </c>
      <c r="D129" s="69">
        <v>5</v>
      </c>
      <c r="E129" s="70">
        <v>2</v>
      </c>
      <c r="F129" s="71">
        <v>3510500</v>
      </c>
      <c r="G129" s="72">
        <v>6</v>
      </c>
      <c r="H129" s="73">
        <v>7438</v>
      </c>
      <c r="I129" s="74">
        <v>7428.486859999999</v>
      </c>
      <c r="J129" s="75">
        <v>0.99872</v>
      </c>
    </row>
    <row r="130" spans="1:10" ht="22.5">
      <c r="A130" s="21"/>
      <c r="B130" s="67" t="s">
        <v>15</v>
      </c>
      <c r="C130" s="68">
        <v>20</v>
      </c>
      <c r="D130" s="69">
        <v>5</v>
      </c>
      <c r="E130" s="70">
        <v>2</v>
      </c>
      <c r="F130" s="71">
        <v>3510500</v>
      </c>
      <c r="G130" s="72">
        <v>500</v>
      </c>
      <c r="H130" s="73">
        <v>36216</v>
      </c>
      <c r="I130" s="74">
        <v>36212.77278</v>
      </c>
      <c r="J130" s="75">
        <v>0.99991</v>
      </c>
    </row>
    <row r="131" spans="1:10" ht="12.75">
      <c r="A131" s="21"/>
      <c r="B131" s="49" t="s">
        <v>35</v>
      </c>
      <c r="C131" s="50">
        <v>20</v>
      </c>
      <c r="D131" s="51">
        <v>5</v>
      </c>
      <c r="E131" s="52">
        <v>2</v>
      </c>
      <c r="F131" s="53">
        <v>5220000</v>
      </c>
      <c r="G131" s="54">
        <v>0</v>
      </c>
      <c r="H131" s="55">
        <v>54364.42</v>
      </c>
      <c r="I131" s="56">
        <v>46625.36879000001</v>
      </c>
      <c r="J131" s="57">
        <v>0.85764</v>
      </c>
    </row>
    <row r="132" spans="1:10" ht="32.25">
      <c r="A132" s="21"/>
      <c r="B132" s="58" t="s">
        <v>75</v>
      </c>
      <c r="C132" s="59">
        <v>20</v>
      </c>
      <c r="D132" s="60">
        <v>5</v>
      </c>
      <c r="E132" s="61">
        <v>2</v>
      </c>
      <c r="F132" s="62">
        <v>5222100</v>
      </c>
      <c r="G132" s="63">
        <v>0</v>
      </c>
      <c r="H132" s="64">
        <v>16213.7</v>
      </c>
      <c r="I132" s="65">
        <v>16067.4421</v>
      </c>
      <c r="J132" s="66">
        <v>0.99098</v>
      </c>
    </row>
    <row r="133" spans="1:10" ht="12.75">
      <c r="A133" s="21"/>
      <c r="B133" s="67" t="s">
        <v>59</v>
      </c>
      <c r="C133" s="68">
        <v>20</v>
      </c>
      <c r="D133" s="69">
        <v>5</v>
      </c>
      <c r="E133" s="70">
        <v>2</v>
      </c>
      <c r="F133" s="71">
        <v>5222100</v>
      </c>
      <c r="G133" s="72">
        <v>3</v>
      </c>
      <c r="H133" s="73">
        <v>436</v>
      </c>
      <c r="I133" s="74">
        <v>436</v>
      </c>
      <c r="J133" s="75">
        <v>1</v>
      </c>
    </row>
    <row r="134" spans="1:10" ht="12.75">
      <c r="A134" s="21"/>
      <c r="B134" s="67" t="s">
        <v>56</v>
      </c>
      <c r="C134" s="68">
        <v>20</v>
      </c>
      <c r="D134" s="69">
        <v>5</v>
      </c>
      <c r="E134" s="70">
        <v>2</v>
      </c>
      <c r="F134" s="71">
        <v>5222100</v>
      </c>
      <c r="G134" s="72">
        <v>6</v>
      </c>
      <c r="H134" s="73">
        <v>15777.7</v>
      </c>
      <c r="I134" s="74">
        <v>15631.4421</v>
      </c>
      <c r="J134" s="75">
        <v>0.99073</v>
      </c>
    </row>
    <row r="135" spans="1:10" ht="42.75">
      <c r="A135" s="21"/>
      <c r="B135" s="58" t="s">
        <v>76</v>
      </c>
      <c r="C135" s="59">
        <v>20</v>
      </c>
      <c r="D135" s="60">
        <v>5</v>
      </c>
      <c r="E135" s="61">
        <v>2</v>
      </c>
      <c r="F135" s="62">
        <v>5222706</v>
      </c>
      <c r="G135" s="63">
        <v>0</v>
      </c>
      <c r="H135" s="64">
        <v>38150.72</v>
      </c>
      <c r="I135" s="65">
        <v>30557.92669</v>
      </c>
      <c r="J135" s="66">
        <v>0.80098</v>
      </c>
    </row>
    <row r="136" spans="1:10" ht="12.75">
      <c r="A136" s="21"/>
      <c r="B136" s="67" t="s">
        <v>59</v>
      </c>
      <c r="C136" s="68">
        <v>20</v>
      </c>
      <c r="D136" s="69">
        <v>5</v>
      </c>
      <c r="E136" s="70">
        <v>2</v>
      </c>
      <c r="F136" s="71">
        <v>5222706</v>
      </c>
      <c r="G136" s="72">
        <v>3</v>
      </c>
      <c r="H136" s="73">
        <v>38150.72</v>
      </c>
      <c r="I136" s="74">
        <v>30557.92669</v>
      </c>
      <c r="J136" s="75">
        <v>0.80098</v>
      </c>
    </row>
    <row r="137" spans="1:10" ht="12.75">
      <c r="A137" s="21"/>
      <c r="B137" s="49" t="s">
        <v>38</v>
      </c>
      <c r="C137" s="50">
        <v>20</v>
      </c>
      <c r="D137" s="51">
        <v>5</v>
      </c>
      <c r="E137" s="52">
        <v>2</v>
      </c>
      <c r="F137" s="53">
        <v>7950000</v>
      </c>
      <c r="G137" s="54">
        <v>0</v>
      </c>
      <c r="H137" s="55">
        <v>29754</v>
      </c>
      <c r="I137" s="56">
        <v>29754</v>
      </c>
      <c r="J137" s="57">
        <v>1</v>
      </c>
    </row>
    <row r="138" spans="1:10" ht="21.75">
      <c r="A138" s="21"/>
      <c r="B138" s="58" t="s">
        <v>39</v>
      </c>
      <c r="C138" s="59">
        <v>20</v>
      </c>
      <c r="D138" s="60">
        <v>5</v>
      </c>
      <c r="E138" s="61">
        <v>2</v>
      </c>
      <c r="F138" s="62">
        <v>7950000</v>
      </c>
      <c r="G138" s="63">
        <v>0</v>
      </c>
      <c r="H138" s="64">
        <v>29754</v>
      </c>
      <c r="I138" s="65">
        <v>29754</v>
      </c>
      <c r="J138" s="66">
        <v>1</v>
      </c>
    </row>
    <row r="139" spans="1:10" ht="12.75">
      <c r="A139" s="21"/>
      <c r="B139" s="67" t="s">
        <v>59</v>
      </c>
      <c r="C139" s="68">
        <v>20</v>
      </c>
      <c r="D139" s="69">
        <v>5</v>
      </c>
      <c r="E139" s="70">
        <v>2</v>
      </c>
      <c r="F139" s="71">
        <v>7950000</v>
      </c>
      <c r="G139" s="72">
        <v>3</v>
      </c>
      <c r="H139" s="73">
        <v>137</v>
      </c>
      <c r="I139" s="74">
        <v>137</v>
      </c>
      <c r="J139" s="75">
        <v>1</v>
      </c>
    </row>
    <row r="140" spans="1:10" ht="22.5">
      <c r="A140" s="21"/>
      <c r="B140" s="67" t="s">
        <v>15</v>
      </c>
      <c r="C140" s="68">
        <v>20</v>
      </c>
      <c r="D140" s="69">
        <v>5</v>
      </c>
      <c r="E140" s="70">
        <v>2</v>
      </c>
      <c r="F140" s="71">
        <v>7950000</v>
      </c>
      <c r="G140" s="72">
        <v>500</v>
      </c>
      <c r="H140" s="73">
        <v>29617</v>
      </c>
      <c r="I140" s="74">
        <v>29617</v>
      </c>
      <c r="J140" s="75">
        <v>1</v>
      </c>
    </row>
    <row r="141" spans="1:10" ht="12.75">
      <c r="A141" s="21"/>
      <c r="B141" s="40" t="s">
        <v>77</v>
      </c>
      <c r="C141" s="41">
        <v>20</v>
      </c>
      <c r="D141" s="42">
        <v>5</v>
      </c>
      <c r="E141" s="43">
        <v>3</v>
      </c>
      <c r="F141" s="44">
        <v>0</v>
      </c>
      <c r="G141" s="45">
        <v>0</v>
      </c>
      <c r="H141" s="46">
        <v>222620.4</v>
      </c>
      <c r="I141" s="47">
        <v>218431.29488</v>
      </c>
      <c r="J141" s="48">
        <v>0.98118</v>
      </c>
    </row>
    <row r="142" spans="1:10" ht="36">
      <c r="A142" s="21"/>
      <c r="B142" s="49" t="s">
        <v>78</v>
      </c>
      <c r="C142" s="50">
        <v>20</v>
      </c>
      <c r="D142" s="51">
        <v>5</v>
      </c>
      <c r="E142" s="52">
        <v>3</v>
      </c>
      <c r="F142" s="53">
        <v>1020000</v>
      </c>
      <c r="G142" s="54">
        <v>0</v>
      </c>
      <c r="H142" s="55">
        <v>214</v>
      </c>
      <c r="I142" s="56">
        <v>214</v>
      </c>
      <c r="J142" s="57">
        <v>1</v>
      </c>
    </row>
    <row r="143" spans="1:10" ht="53.25">
      <c r="A143" s="21"/>
      <c r="B143" s="58" t="s">
        <v>79</v>
      </c>
      <c r="C143" s="59">
        <v>20</v>
      </c>
      <c r="D143" s="60">
        <v>5</v>
      </c>
      <c r="E143" s="61">
        <v>3</v>
      </c>
      <c r="F143" s="62">
        <v>1020100</v>
      </c>
      <c r="G143" s="63">
        <v>0</v>
      </c>
      <c r="H143" s="64">
        <v>214</v>
      </c>
      <c r="I143" s="65">
        <v>214</v>
      </c>
      <c r="J143" s="66">
        <v>1</v>
      </c>
    </row>
    <row r="144" spans="1:10" ht="12.75">
      <c r="A144" s="21"/>
      <c r="B144" s="67" t="s">
        <v>59</v>
      </c>
      <c r="C144" s="68">
        <v>20</v>
      </c>
      <c r="D144" s="69">
        <v>5</v>
      </c>
      <c r="E144" s="70">
        <v>3</v>
      </c>
      <c r="F144" s="71">
        <v>1020100</v>
      </c>
      <c r="G144" s="72">
        <v>3</v>
      </c>
      <c r="H144" s="73">
        <v>214</v>
      </c>
      <c r="I144" s="74">
        <v>214</v>
      </c>
      <c r="J144" s="75">
        <v>1</v>
      </c>
    </row>
    <row r="145" spans="1:10" ht="12.75">
      <c r="A145" s="21"/>
      <c r="B145" s="49" t="s">
        <v>35</v>
      </c>
      <c r="C145" s="50">
        <v>20</v>
      </c>
      <c r="D145" s="51">
        <v>5</v>
      </c>
      <c r="E145" s="52">
        <v>3</v>
      </c>
      <c r="F145" s="53">
        <v>5220000</v>
      </c>
      <c r="G145" s="54">
        <v>0</v>
      </c>
      <c r="H145" s="55">
        <v>88275.6</v>
      </c>
      <c r="I145" s="56">
        <v>84153.23343000001</v>
      </c>
      <c r="J145" s="57">
        <v>0.9533</v>
      </c>
    </row>
    <row r="146" spans="1:10" ht="42.75">
      <c r="A146" s="21"/>
      <c r="B146" s="58" t="s">
        <v>58</v>
      </c>
      <c r="C146" s="59">
        <v>20</v>
      </c>
      <c r="D146" s="60">
        <v>5</v>
      </c>
      <c r="E146" s="61">
        <v>3</v>
      </c>
      <c r="F146" s="62">
        <v>5222900</v>
      </c>
      <c r="G146" s="63">
        <v>0</v>
      </c>
      <c r="H146" s="64">
        <v>88275.6</v>
      </c>
      <c r="I146" s="65">
        <v>84153.23343000001</v>
      </c>
      <c r="J146" s="66">
        <v>0.9533</v>
      </c>
    </row>
    <row r="147" spans="1:10" ht="12.75">
      <c r="A147" s="21"/>
      <c r="B147" s="67" t="s">
        <v>59</v>
      </c>
      <c r="C147" s="68">
        <v>20</v>
      </c>
      <c r="D147" s="69">
        <v>5</v>
      </c>
      <c r="E147" s="70">
        <v>3</v>
      </c>
      <c r="F147" s="71">
        <v>5222900</v>
      </c>
      <c r="G147" s="72">
        <v>3</v>
      </c>
      <c r="H147" s="73">
        <v>88275.6</v>
      </c>
      <c r="I147" s="74">
        <v>84153.23343000001</v>
      </c>
      <c r="J147" s="75">
        <v>0.9533</v>
      </c>
    </row>
    <row r="148" spans="1:10" ht="12.75">
      <c r="A148" s="21"/>
      <c r="B148" s="49" t="s">
        <v>80</v>
      </c>
      <c r="C148" s="50">
        <v>20</v>
      </c>
      <c r="D148" s="51">
        <v>5</v>
      </c>
      <c r="E148" s="52">
        <v>3</v>
      </c>
      <c r="F148" s="53">
        <v>6000000</v>
      </c>
      <c r="G148" s="54">
        <v>0</v>
      </c>
      <c r="H148" s="55">
        <v>134130.8</v>
      </c>
      <c r="I148" s="56">
        <v>134064.06145</v>
      </c>
      <c r="J148" s="57">
        <v>0.9995</v>
      </c>
    </row>
    <row r="149" spans="1:10" ht="12.75">
      <c r="A149" s="21"/>
      <c r="B149" s="58" t="s">
        <v>81</v>
      </c>
      <c r="C149" s="59">
        <v>20</v>
      </c>
      <c r="D149" s="60">
        <v>5</v>
      </c>
      <c r="E149" s="61">
        <v>3</v>
      </c>
      <c r="F149" s="62">
        <v>6000100</v>
      </c>
      <c r="G149" s="63">
        <v>0</v>
      </c>
      <c r="H149" s="64">
        <v>8316</v>
      </c>
      <c r="I149" s="65">
        <v>8316</v>
      </c>
      <c r="J149" s="66">
        <v>1</v>
      </c>
    </row>
    <row r="150" spans="1:10" ht="22.5">
      <c r="A150" s="21"/>
      <c r="B150" s="67" t="s">
        <v>15</v>
      </c>
      <c r="C150" s="68">
        <v>20</v>
      </c>
      <c r="D150" s="69">
        <v>5</v>
      </c>
      <c r="E150" s="70">
        <v>3</v>
      </c>
      <c r="F150" s="71">
        <v>6000100</v>
      </c>
      <c r="G150" s="72">
        <v>500</v>
      </c>
      <c r="H150" s="73">
        <v>8316</v>
      </c>
      <c r="I150" s="74">
        <v>8316</v>
      </c>
      <c r="J150" s="75">
        <v>1</v>
      </c>
    </row>
    <row r="151" spans="1:10" ht="42.75">
      <c r="A151" s="21"/>
      <c r="B151" s="58" t="s">
        <v>82</v>
      </c>
      <c r="C151" s="59">
        <v>20</v>
      </c>
      <c r="D151" s="60">
        <v>5</v>
      </c>
      <c r="E151" s="61">
        <v>3</v>
      </c>
      <c r="F151" s="62">
        <v>6000200</v>
      </c>
      <c r="G151" s="63">
        <v>0</v>
      </c>
      <c r="H151" s="64">
        <v>39645.2</v>
      </c>
      <c r="I151" s="65">
        <v>39644.20407</v>
      </c>
      <c r="J151" s="66">
        <v>0.99997</v>
      </c>
    </row>
    <row r="152" spans="1:10" ht="22.5">
      <c r="A152" s="21"/>
      <c r="B152" s="67" t="s">
        <v>15</v>
      </c>
      <c r="C152" s="68">
        <v>20</v>
      </c>
      <c r="D152" s="69">
        <v>5</v>
      </c>
      <c r="E152" s="70">
        <v>3</v>
      </c>
      <c r="F152" s="71">
        <v>6000200</v>
      </c>
      <c r="G152" s="72">
        <v>500</v>
      </c>
      <c r="H152" s="73">
        <v>39645.2</v>
      </c>
      <c r="I152" s="74">
        <v>39644.20407</v>
      </c>
      <c r="J152" s="75">
        <v>0.99997</v>
      </c>
    </row>
    <row r="153" spans="1:10" ht="12.75">
      <c r="A153" s="21"/>
      <c r="B153" s="58" t="s">
        <v>83</v>
      </c>
      <c r="C153" s="59">
        <v>20</v>
      </c>
      <c r="D153" s="60">
        <v>5</v>
      </c>
      <c r="E153" s="61">
        <v>3</v>
      </c>
      <c r="F153" s="62">
        <v>6000300</v>
      </c>
      <c r="G153" s="63">
        <v>0</v>
      </c>
      <c r="H153" s="64">
        <v>14633</v>
      </c>
      <c r="I153" s="65">
        <v>14632.36551</v>
      </c>
      <c r="J153" s="66">
        <v>0.99996</v>
      </c>
    </row>
    <row r="154" spans="1:10" ht="22.5">
      <c r="A154" s="21"/>
      <c r="B154" s="67" t="s">
        <v>15</v>
      </c>
      <c r="C154" s="68">
        <v>20</v>
      </c>
      <c r="D154" s="69">
        <v>5</v>
      </c>
      <c r="E154" s="70">
        <v>3</v>
      </c>
      <c r="F154" s="71">
        <v>6000300</v>
      </c>
      <c r="G154" s="72">
        <v>500</v>
      </c>
      <c r="H154" s="73">
        <v>14633</v>
      </c>
      <c r="I154" s="74">
        <v>14632.36551</v>
      </c>
      <c r="J154" s="75">
        <v>0.99996</v>
      </c>
    </row>
    <row r="155" spans="1:10" ht="12.75">
      <c r="A155" s="21"/>
      <c r="B155" s="58" t="s">
        <v>84</v>
      </c>
      <c r="C155" s="59">
        <v>20</v>
      </c>
      <c r="D155" s="60">
        <v>5</v>
      </c>
      <c r="E155" s="61">
        <v>3</v>
      </c>
      <c r="F155" s="62">
        <v>6000400</v>
      </c>
      <c r="G155" s="63">
        <v>0</v>
      </c>
      <c r="H155" s="64">
        <v>2827</v>
      </c>
      <c r="I155" s="65">
        <v>2763.7947999999997</v>
      </c>
      <c r="J155" s="66">
        <v>0.97764</v>
      </c>
    </row>
    <row r="156" spans="1:10" ht="22.5">
      <c r="A156" s="21"/>
      <c r="B156" s="67" t="s">
        <v>15</v>
      </c>
      <c r="C156" s="68">
        <v>20</v>
      </c>
      <c r="D156" s="69">
        <v>5</v>
      </c>
      <c r="E156" s="70">
        <v>3</v>
      </c>
      <c r="F156" s="71">
        <v>6000400</v>
      </c>
      <c r="G156" s="72">
        <v>500</v>
      </c>
      <c r="H156" s="73">
        <v>2827</v>
      </c>
      <c r="I156" s="74">
        <v>2763.7947999999997</v>
      </c>
      <c r="J156" s="75">
        <v>0.97764</v>
      </c>
    </row>
    <row r="157" spans="1:10" ht="21.75">
      <c r="A157" s="21"/>
      <c r="B157" s="58" t="s">
        <v>85</v>
      </c>
      <c r="C157" s="59">
        <v>20</v>
      </c>
      <c r="D157" s="60">
        <v>5</v>
      </c>
      <c r="E157" s="61">
        <v>3</v>
      </c>
      <c r="F157" s="62">
        <v>6000500</v>
      </c>
      <c r="G157" s="63">
        <v>0</v>
      </c>
      <c r="H157" s="64">
        <v>68709.6</v>
      </c>
      <c r="I157" s="65">
        <v>68707.69707000001</v>
      </c>
      <c r="J157" s="66">
        <v>0.99997</v>
      </c>
    </row>
    <row r="158" spans="1:10" ht="22.5">
      <c r="A158" s="21"/>
      <c r="B158" s="67" t="s">
        <v>15</v>
      </c>
      <c r="C158" s="68">
        <v>20</v>
      </c>
      <c r="D158" s="69">
        <v>5</v>
      </c>
      <c r="E158" s="70">
        <v>3</v>
      </c>
      <c r="F158" s="71">
        <v>6000500</v>
      </c>
      <c r="G158" s="72">
        <v>500</v>
      </c>
      <c r="H158" s="73">
        <v>68709.6</v>
      </c>
      <c r="I158" s="74">
        <v>68707.69707000001</v>
      </c>
      <c r="J158" s="75">
        <v>0.99997</v>
      </c>
    </row>
    <row r="159" spans="1:10" ht="24">
      <c r="A159" s="21"/>
      <c r="B159" s="40" t="s">
        <v>86</v>
      </c>
      <c r="C159" s="41">
        <v>20</v>
      </c>
      <c r="D159" s="42">
        <v>5</v>
      </c>
      <c r="E159" s="43">
        <v>5</v>
      </c>
      <c r="F159" s="44">
        <v>0</v>
      </c>
      <c r="G159" s="45">
        <v>0</v>
      </c>
      <c r="H159" s="46">
        <v>23817</v>
      </c>
      <c r="I159" s="47">
        <v>23763.856450000003</v>
      </c>
      <c r="J159" s="48">
        <v>0.99777</v>
      </c>
    </row>
    <row r="160" spans="1:10" ht="48">
      <c r="A160" s="21"/>
      <c r="B160" s="49" t="s">
        <v>13</v>
      </c>
      <c r="C160" s="50">
        <v>20</v>
      </c>
      <c r="D160" s="51">
        <v>5</v>
      </c>
      <c r="E160" s="52">
        <v>5</v>
      </c>
      <c r="F160" s="53">
        <v>20000</v>
      </c>
      <c r="G160" s="54">
        <v>0</v>
      </c>
      <c r="H160" s="55">
        <v>22757</v>
      </c>
      <c r="I160" s="56">
        <v>22703.856450000003</v>
      </c>
      <c r="J160" s="57">
        <v>0.99766</v>
      </c>
    </row>
    <row r="161" spans="1:10" ht="21.75">
      <c r="A161" s="21"/>
      <c r="B161" s="58" t="s">
        <v>47</v>
      </c>
      <c r="C161" s="59">
        <v>20</v>
      </c>
      <c r="D161" s="60">
        <v>5</v>
      </c>
      <c r="E161" s="61">
        <v>5</v>
      </c>
      <c r="F161" s="62">
        <v>29900</v>
      </c>
      <c r="G161" s="63">
        <v>0</v>
      </c>
      <c r="H161" s="64">
        <v>22757</v>
      </c>
      <c r="I161" s="65">
        <v>22703.856450000003</v>
      </c>
      <c r="J161" s="66">
        <v>0.99766</v>
      </c>
    </row>
    <row r="162" spans="1:10" ht="12.75">
      <c r="A162" s="21"/>
      <c r="B162" s="67" t="s">
        <v>48</v>
      </c>
      <c r="C162" s="68">
        <v>20</v>
      </c>
      <c r="D162" s="69">
        <v>5</v>
      </c>
      <c r="E162" s="70">
        <v>5</v>
      </c>
      <c r="F162" s="71">
        <v>29900</v>
      </c>
      <c r="G162" s="72">
        <v>1</v>
      </c>
      <c r="H162" s="73">
        <v>22757</v>
      </c>
      <c r="I162" s="74">
        <v>22703.856450000003</v>
      </c>
      <c r="J162" s="75">
        <v>0.99766</v>
      </c>
    </row>
    <row r="163" spans="1:10" ht="12.75">
      <c r="A163" s="21"/>
      <c r="B163" s="49" t="s">
        <v>35</v>
      </c>
      <c r="C163" s="50">
        <v>20</v>
      </c>
      <c r="D163" s="51">
        <v>5</v>
      </c>
      <c r="E163" s="52">
        <v>5</v>
      </c>
      <c r="F163" s="53">
        <v>5220000</v>
      </c>
      <c r="G163" s="54">
        <v>0</v>
      </c>
      <c r="H163" s="55">
        <v>1060</v>
      </c>
      <c r="I163" s="56">
        <v>1060</v>
      </c>
      <c r="J163" s="57">
        <v>1</v>
      </c>
    </row>
    <row r="164" spans="1:10" ht="32.25">
      <c r="A164" s="21"/>
      <c r="B164" s="58" t="s">
        <v>75</v>
      </c>
      <c r="C164" s="59">
        <v>20</v>
      </c>
      <c r="D164" s="60">
        <v>5</v>
      </c>
      <c r="E164" s="61">
        <v>5</v>
      </c>
      <c r="F164" s="62">
        <v>5222100</v>
      </c>
      <c r="G164" s="63">
        <v>0</v>
      </c>
      <c r="H164" s="64">
        <v>1060</v>
      </c>
      <c r="I164" s="65">
        <v>1060</v>
      </c>
      <c r="J164" s="66">
        <v>1</v>
      </c>
    </row>
    <row r="165" spans="1:10" ht="12.75">
      <c r="A165" s="21"/>
      <c r="B165" s="67" t="s">
        <v>56</v>
      </c>
      <c r="C165" s="68">
        <v>20</v>
      </c>
      <c r="D165" s="69">
        <v>5</v>
      </c>
      <c r="E165" s="70">
        <v>5</v>
      </c>
      <c r="F165" s="71">
        <v>5222100</v>
      </c>
      <c r="G165" s="72">
        <v>6</v>
      </c>
      <c r="H165" s="73">
        <v>1060</v>
      </c>
      <c r="I165" s="74">
        <v>1060</v>
      </c>
      <c r="J165" s="75">
        <v>1</v>
      </c>
    </row>
    <row r="166" spans="1:10" ht="12.75">
      <c r="A166" s="21"/>
      <c r="B166" s="31" t="s">
        <v>87</v>
      </c>
      <c r="C166" s="32">
        <v>20</v>
      </c>
      <c r="D166" s="33">
        <v>7</v>
      </c>
      <c r="E166" s="34">
        <v>0</v>
      </c>
      <c r="F166" s="35">
        <v>0</v>
      </c>
      <c r="G166" s="36">
        <v>0</v>
      </c>
      <c r="H166" s="37">
        <v>484088.42</v>
      </c>
      <c r="I166" s="38">
        <v>388164.7019700001</v>
      </c>
      <c r="J166" s="39">
        <v>0.80185</v>
      </c>
    </row>
    <row r="167" spans="1:10" ht="12.75">
      <c r="A167" s="21"/>
      <c r="B167" s="40" t="s">
        <v>88</v>
      </c>
      <c r="C167" s="41">
        <v>20</v>
      </c>
      <c r="D167" s="42">
        <v>7</v>
      </c>
      <c r="E167" s="43">
        <v>1</v>
      </c>
      <c r="F167" s="44">
        <v>0</v>
      </c>
      <c r="G167" s="45">
        <v>0</v>
      </c>
      <c r="H167" s="46">
        <v>456118.32</v>
      </c>
      <c r="I167" s="47">
        <v>360241.69739000004</v>
      </c>
      <c r="J167" s="48">
        <v>0.7898</v>
      </c>
    </row>
    <row r="168" spans="1:10" ht="12.75">
      <c r="A168" s="21"/>
      <c r="B168" s="49" t="s">
        <v>89</v>
      </c>
      <c r="C168" s="50">
        <v>20</v>
      </c>
      <c r="D168" s="51">
        <v>7</v>
      </c>
      <c r="E168" s="52">
        <v>1</v>
      </c>
      <c r="F168" s="53">
        <v>4200000</v>
      </c>
      <c r="G168" s="54">
        <v>0</v>
      </c>
      <c r="H168" s="55">
        <v>28</v>
      </c>
      <c r="I168" s="56">
        <v>27.610229999999998</v>
      </c>
      <c r="J168" s="57">
        <v>0.98608</v>
      </c>
    </row>
    <row r="169" spans="1:10" ht="21.75">
      <c r="A169" s="21"/>
      <c r="B169" s="58" t="s">
        <v>47</v>
      </c>
      <c r="C169" s="59">
        <v>20</v>
      </c>
      <c r="D169" s="60">
        <v>7</v>
      </c>
      <c r="E169" s="61">
        <v>1</v>
      </c>
      <c r="F169" s="62">
        <v>4209900</v>
      </c>
      <c r="G169" s="63">
        <v>0</v>
      </c>
      <c r="H169" s="64">
        <v>28</v>
      </c>
      <c r="I169" s="65">
        <v>27.610229999999998</v>
      </c>
      <c r="J169" s="66">
        <v>0.98608</v>
      </c>
    </row>
    <row r="170" spans="1:10" ht="12.75">
      <c r="A170" s="21"/>
      <c r="B170" s="67" t="s">
        <v>48</v>
      </c>
      <c r="C170" s="68">
        <v>20</v>
      </c>
      <c r="D170" s="69">
        <v>7</v>
      </c>
      <c r="E170" s="70">
        <v>1</v>
      </c>
      <c r="F170" s="71">
        <v>4209900</v>
      </c>
      <c r="G170" s="72">
        <v>1</v>
      </c>
      <c r="H170" s="73">
        <v>28</v>
      </c>
      <c r="I170" s="74">
        <v>27.610229999999998</v>
      </c>
      <c r="J170" s="75">
        <v>0.98608</v>
      </c>
    </row>
    <row r="171" spans="1:10" ht="12.75">
      <c r="A171" s="21"/>
      <c r="B171" s="49" t="s">
        <v>35</v>
      </c>
      <c r="C171" s="50">
        <v>20</v>
      </c>
      <c r="D171" s="51">
        <v>7</v>
      </c>
      <c r="E171" s="52">
        <v>1</v>
      </c>
      <c r="F171" s="53">
        <v>5220000</v>
      </c>
      <c r="G171" s="54">
        <v>0</v>
      </c>
      <c r="H171" s="55">
        <v>451678.12</v>
      </c>
      <c r="I171" s="56">
        <v>355802.21439000004</v>
      </c>
      <c r="J171" s="57">
        <v>0.78773</v>
      </c>
    </row>
    <row r="172" spans="1:10" ht="53.25">
      <c r="A172" s="21"/>
      <c r="B172" s="58" t="s">
        <v>90</v>
      </c>
      <c r="C172" s="59">
        <v>20</v>
      </c>
      <c r="D172" s="60">
        <v>7</v>
      </c>
      <c r="E172" s="61">
        <v>1</v>
      </c>
      <c r="F172" s="62">
        <v>5222601</v>
      </c>
      <c r="G172" s="63">
        <v>0</v>
      </c>
      <c r="H172" s="64">
        <v>127821.02</v>
      </c>
      <c r="I172" s="65">
        <v>110423.21765</v>
      </c>
      <c r="J172" s="66">
        <v>0.86389</v>
      </c>
    </row>
    <row r="173" spans="1:10" ht="12.75">
      <c r="A173" s="21"/>
      <c r="B173" s="67" t="s">
        <v>59</v>
      </c>
      <c r="C173" s="68">
        <v>20</v>
      </c>
      <c r="D173" s="69">
        <v>7</v>
      </c>
      <c r="E173" s="70">
        <v>1</v>
      </c>
      <c r="F173" s="71">
        <v>5222601</v>
      </c>
      <c r="G173" s="72">
        <v>3</v>
      </c>
      <c r="H173" s="73">
        <v>127821.02</v>
      </c>
      <c r="I173" s="74">
        <v>110423.21765</v>
      </c>
      <c r="J173" s="75">
        <v>0.86389</v>
      </c>
    </row>
    <row r="174" spans="1:10" ht="32.25">
      <c r="A174" s="21"/>
      <c r="B174" s="58" t="s">
        <v>91</v>
      </c>
      <c r="C174" s="59">
        <v>20</v>
      </c>
      <c r="D174" s="60">
        <v>7</v>
      </c>
      <c r="E174" s="61">
        <v>1</v>
      </c>
      <c r="F174" s="62">
        <v>5224400</v>
      </c>
      <c r="G174" s="63">
        <v>0</v>
      </c>
      <c r="H174" s="64">
        <v>321540.7</v>
      </c>
      <c r="I174" s="65">
        <v>243062.59674</v>
      </c>
      <c r="J174" s="66">
        <v>0.75593</v>
      </c>
    </row>
    <row r="175" spans="1:10" ht="12.75">
      <c r="A175" s="21"/>
      <c r="B175" s="67" t="s">
        <v>59</v>
      </c>
      <c r="C175" s="68">
        <v>20</v>
      </c>
      <c r="D175" s="69">
        <v>7</v>
      </c>
      <c r="E175" s="70">
        <v>1</v>
      </c>
      <c r="F175" s="71">
        <v>5224400</v>
      </c>
      <c r="G175" s="72">
        <v>3</v>
      </c>
      <c r="H175" s="73">
        <v>321540.7</v>
      </c>
      <c r="I175" s="74">
        <v>243062.59674</v>
      </c>
      <c r="J175" s="75">
        <v>0.75593</v>
      </c>
    </row>
    <row r="176" spans="1:10" ht="32.25">
      <c r="A176" s="21"/>
      <c r="B176" s="58" t="s">
        <v>92</v>
      </c>
      <c r="C176" s="59">
        <v>20</v>
      </c>
      <c r="D176" s="60">
        <v>7</v>
      </c>
      <c r="E176" s="61">
        <v>1</v>
      </c>
      <c r="F176" s="62">
        <v>5225602</v>
      </c>
      <c r="G176" s="63">
        <v>0</v>
      </c>
      <c r="H176" s="64">
        <v>2316.4</v>
      </c>
      <c r="I176" s="65">
        <v>2316.4</v>
      </c>
      <c r="J176" s="66">
        <v>1</v>
      </c>
    </row>
    <row r="177" spans="1:10" ht="12.75">
      <c r="A177" s="21"/>
      <c r="B177" s="67" t="s">
        <v>48</v>
      </c>
      <c r="C177" s="68">
        <v>20</v>
      </c>
      <c r="D177" s="69">
        <v>7</v>
      </c>
      <c r="E177" s="70">
        <v>1</v>
      </c>
      <c r="F177" s="71">
        <v>5225602</v>
      </c>
      <c r="G177" s="72">
        <v>1</v>
      </c>
      <c r="H177" s="73">
        <v>2316.4</v>
      </c>
      <c r="I177" s="74">
        <v>2316.4</v>
      </c>
      <c r="J177" s="75">
        <v>1</v>
      </c>
    </row>
    <row r="178" spans="1:10" ht="12.75">
      <c r="A178" s="21"/>
      <c r="B178" s="49" t="s">
        <v>38</v>
      </c>
      <c r="C178" s="50">
        <v>20</v>
      </c>
      <c r="D178" s="51">
        <v>7</v>
      </c>
      <c r="E178" s="52">
        <v>1</v>
      </c>
      <c r="F178" s="53">
        <v>7950000</v>
      </c>
      <c r="G178" s="54">
        <v>0</v>
      </c>
      <c r="H178" s="55">
        <v>4412.2</v>
      </c>
      <c r="I178" s="56">
        <v>4411.872770000001</v>
      </c>
      <c r="J178" s="57">
        <v>0.99993</v>
      </c>
    </row>
    <row r="179" spans="1:10" ht="21.75">
      <c r="A179" s="21"/>
      <c r="B179" s="58" t="s">
        <v>39</v>
      </c>
      <c r="C179" s="59">
        <v>20</v>
      </c>
      <c r="D179" s="60">
        <v>7</v>
      </c>
      <c r="E179" s="61">
        <v>1</v>
      </c>
      <c r="F179" s="62">
        <v>7950000</v>
      </c>
      <c r="G179" s="63">
        <v>0</v>
      </c>
      <c r="H179" s="64">
        <v>4412.2</v>
      </c>
      <c r="I179" s="65">
        <v>4411.872770000001</v>
      </c>
      <c r="J179" s="66">
        <v>0.99993</v>
      </c>
    </row>
    <row r="180" spans="1:10" ht="12.75">
      <c r="A180" s="21"/>
      <c r="B180" s="67" t="s">
        <v>48</v>
      </c>
      <c r="C180" s="68">
        <v>20</v>
      </c>
      <c r="D180" s="69">
        <v>7</v>
      </c>
      <c r="E180" s="70">
        <v>1</v>
      </c>
      <c r="F180" s="71">
        <v>7950000</v>
      </c>
      <c r="G180" s="72">
        <v>1</v>
      </c>
      <c r="H180" s="73">
        <v>4412.2</v>
      </c>
      <c r="I180" s="74">
        <v>4411.872770000001</v>
      </c>
      <c r="J180" s="75">
        <v>0.99993</v>
      </c>
    </row>
    <row r="181" spans="1:10" ht="12.75">
      <c r="A181" s="21"/>
      <c r="B181" s="40" t="s">
        <v>93</v>
      </c>
      <c r="C181" s="41">
        <v>20</v>
      </c>
      <c r="D181" s="42">
        <v>7</v>
      </c>
      <c r="E181" s="43">
        <v>2</v>
      </c>
      <c r="F181" s="44">
        <v>0</v>
      </c>
      <c r="G181" s="45">
        <v>0</v>
      </c>
      <c r="H181" s="46">
        <v>24603.7</v>
      </c>
      <c r="I181" s="47">
        <v>24602.466030000003</v>
      </c>
      <c r="J181" s="48">
        <v>0.99995</v>
      </c>
    </row>
    <row r="182" spans="1:10" ht="24">
      <c r="A182" s="21"/>
      <c r="B182" s="49" t="s">
        <v>94</v>
      </c>
      <c r="C182" s="50">
        <v>20</v>
      </c>
      <c r="D182" s="51">
        <v>7</v>
      </c>
      <c r="E182" s="52">
        <v>2</v>
      </c>
      <c r="F182" s="53">
        <v>4210000</v>
      </c>
      <c r="G182" s="54">
        <v>0</v>
      </c>
      <c r="H182" s="55">
        <v>2068</v>
      </c>
      <c r="I182" s="56">
        <v>2068</v>
      </c>
      <c r="J182" s="57">
        <v>1</v>
      </c>
    </row>
    <row r="183" spans="1:10" ht="21.75">
      <c r="A183" s="21"/>
      <c r="B183" s="58" t="s">
        <v>47</v>
      </c>
      <c r="C183" s="59">
        <v>20</v>
      </c>
      <c r="D183" s="60">
        <v>7</v>
      </c>
      <c r="E183" s="61">
        <v>2</v>
      </c>
      <c r="F183" s="62">
        <v>4219900</v>
      </c>
      <c r="G183" s="63">
        <v>0</v>
      </c>
      <c r="H183" s="64">
        <v>2068</v>
      </c>
      <c r="I183" s="65">
        <v>2068</v>
      </c>
      <c r="J183" s="66">
        <v>1</v>
      </c>
    </row>
    <row r="184" spans="1:10" ht="12.75">
      <c r="A184" s="21"/>
      <c r="B184" s="67" t="s">
        <v>48</v>
      </c>
      <c r="C184" s="68">
        <v>20</v>
      </c>
      <c r="D184" s="69">
        <v>7</v>
      </c>
      <c r="E184" s="70">
        <v>2</v>
      </c>
      <c r="F184" s="71">
        <v>4219900</v>
      </c>
      <c r="G184" s="72">
        <v>1</v>
      </c>
      <c r="H184" s="73">
        <v>2068</v>
      </c>
      <c r="I184" s="74">
        <v>2068</v>
      </c>
      <c r="J184" s="75">
        <v>1</v>
      </c>
    </row>
    <row r="185" spans="1:10" ht="12.75">
      <c r="A185" s="21"/>
      <c r="B185" s="49" t="s">
        <v>95</v>
      </c>
      <c r="C185" s="50">
        <v>20</v>
      </c>
      <c r="D185" s="51">
        <v>7</v>
      </c>
      <c r="E185" s="52">
        <v>2</v>
      </c>
      <c r="F185" s="53">
        <v>4230000</v>
      </c>
      <c r="G185" s="54">
        <v>0</v>
      </c>
      <c r="H185" s="55">
        <v>360</v>
      </c>
      <c r="I185" s="56">
        <v>360</v>
      </c>
      <c r="J185" s="57">
        <v>1</v>
      </c>
    </row>
    <row r="186" spans="1:10" ht="21.75">
      <c r="A186" s="21"/>
      <c r="B186" s="58" t="s">
        <v>47</v>
      </c>
      <c r="C186" s="59">
        <v>20</v>
      </c>
      <c r="D186" s="60">
        <v>7</v>
      </c>
      <c r="E186" s="61">
        <v>2</v>
      </c>
      <c r="F186" s="62">
        <v>4239900</v>
      </c>
      <c r="G186" s="63">
        <v>0</v>
      </c>
      <c r="H186" s="64">
        <v>360</v>
      </c>
      <c r="I186" s="65">
        <v>360</v>
      </c>
      <c r="J186" s="66">
        <v>1</v>
      </c>
    </row>
    <row r="187" spans="1:10" ht="12.75">
      <c r="A187" s="21"/>
      <c r="B187" s="67" t="s">
        <v>48</v>
      </c>
      <c r="C187" s="68">
        <v>20</v>
      </c>
      <c r="D187" s="69">
        <v>7</v>
      </c>
      <c r="E187" s="70">
        <v>2</v>
      </c>
      <c r="F187" s="71">
        <v>4239900</v>
      </c>
      <c r="G187" s="72">
        <v>1</v>
      </c>
      <c r="H187" s="73">
        <v>360</v>
      </c>
      <c r="I187" s="74">
        <v>360</v>
      </c>
      <c r="J187" s="75">
        <v>1</v>
      </c>
    </row>
    <row r="188" spans="1:10" ht="12.75">
      <c r="A188" s="21"/>
      <c r="B188" s="49" t="s">
        <v>35</v>
      </c>
      <c r="C188" s="50">
        <v>20</v>
      </c>
      <c r="D188" s="51">
        <v>7</v>
      </c>
      <c r="E188" s="52">
        <v>2</v>
      </c>
      <c r="F188" s="53">
        <v>5220000</v>
      </c>
      <c r="G188" s="54">
        <v>0</v>
      </c>
      <c r="H188" s="55">
        <v>8699.5</v>
      </c>
      <c r="I188" s="56">
        <v>8699.5</v>
      </c>
      <c r="J188" s="57">
        <v>1</v>
      </c>
    </row>
    <row r="189" spans="1:10" ht="32.25">
      <c r="A189" s="21"/>
      <c r="B189" s="58" t="s">
        <v>92</v>
      </c>
      <c r="C189" s="59">
        <v>20</v>
      </c>
      <c r="D189" s="60">
        <v>7</v>
      </c>
      <c r="E189" s="61">
        <v>2</v>
      </c>
      <c r="F189" s="62">
        <v>5225602</v>
      </c>
      <c r="G189" s="63">
        <v>0</v>
      </c>
      <c r="H189" s="64">
        <v>8699.5</v>
      </c>
      <c r="I189" s="65">
        <v>8699.5</v>
      </c>
      <c r="J189" s="66">
        <v>1</v>
      </c>
    </row>
    <row r="190" spans="1:10" ht="12.75">
      <c r="A190" s="21"/>
      <c r="B190" s="67" t="s">
        <v>48</v>
      </c>
      <c r="C190" s="68">
        <v>20</v>
      </c>
      <c r="D190" s="69">
        <v>7</v>
      </c>
      <c r="E190" s="70">
        <v>2</v>
      </c>
      <c r="F190" s="71">
        <v>5225602</v>
      </c>
      <c r="G190" s="72">
        <v>1</v>
      </c>
      <c r="H190" s="73">
        <v>8699.5</v>
      </c>
      <c r="I190" s="74">
        <v>8699.5</v>
      </c>
      <c r="J190" s="75">
        <v>1</v>
      </c>
    </row>
    <row r="191" spans="1:10" ht="12.75">
      <c r="A191" s="21"/>
      <c r="B191" s="49" t="s">
        <v>38</v>
      </c>
      <c r="C191" s="50">
        <v>20</v>
      </c>
      <c r="D191" s="51">
        <v>7</v>
      </c>
      <c r="E191" s="52">
        <v>2</v>
      </c>
      <c r="F191" s="53">
        <v>7950000</v>
      </c>
      <c r="G191" s="54">
        <v>0</v>
      </c>
      <c r="H191" s="55">
        <v>13476.2</v>
      </c>
      <c r="I191" s="56">
        <v>13474.966030000001</v>
      </c>
      <c r="J191" s="57">
        <v>0.99991</v>
      </c>
    </row>
    <row r="192" spans="1:10" ht="21.75">
      <c r="A192" s="21"/>
      <c r="B192" s="58" t="s">
        <v>39</v>
      </c>
      <c r="C192" s="59">
        <v>20</v>
      </c>
      <c r="D192" s="60">
        <v>7</v>
      </c>
      <c r="E192" s="61">
        <v>2</v>
      </c>
      <c r="F192" s="62">
        <v>7950000</v>
      </c>
      <c r="G192" s="63">
        <v>0</v>
      </c>
      <c r="H192" s="64">
        <v>13476.2</v>
      </c>
      <c r="I192" s="65">
        <v>13474.966030000001</v>
      </c>
      <c r="J192" s="66">
        <v>0.99991</v>
      </c>
    </row>
    <row r="193" spans="1:10" ht="12.75">
      <c r="A193" s="21"/>
      <c r="B193" s="67" t="s">
        <v>48</v>
      </c>
      <c r="C193" s="68">
        <v>20</v>
      </c>
      <c r="D193" s="69">
        <v>7</v>
      </c>
      <c r="E193" s="70">
        <v>2</v>
      </c>
      <c r="F193" s="71">
        <v>7950000</v>
      </c>
      <c r="G193" s="72">
        <v>1</v>
      </c>
      <c r="H193" s="73">
        <v>13476.2</v>
      </c>
      <c r="I193" s="74">
        <v>13474.966030000001</v>
      </c>
      <c r="J193" s="75">
        <v>0.99991</v>
      </c>
    </row>
    <row r="194" spans="1:10" ht="12.75">
      <c r="A194" s="21"/>
      <c r="B194" s="40" t="s">
        <v>96</v>
      </c>
      <c r="C194" s="41">
        <v>20</v>
      </c>
      <c r="D194" s="42">
        <v>7</v>
      </c>
      <c r="E194" s="43">
        <v>7</v>
      </c>
      <c r="F194" s="44">
        <v>0</v>
      </c>
      <c r="G194" s="45">
        <v>0</v>
      </c>
      <c r="H194" s="46">
        <v>2312.4</v>
      </c>
      <c r="I194" s="47">
        <v>2266.86204</v>
      </c>
      <c r="J194" s="48">
        <v>0.98031</v>
      </c>
    </row>
    <row r="195" spans="1:10" ht="48">
      <c r="A195" s="21"/>
      <c r="B195" s="49" t="s">
        <v>13</v>
      </c>
      <c r="C195" s="50">
        <v>20</v>
      </c>
      <c r="D195" s="51">
        <v>7</v>
      </c>
      <c r="E195" s="52">
        <v>7</v>
      </c>
      <c r="F195" s="53">
        <v>20000</v>
      </c>
      <c r="G195" s="54">
        <v>0</v>
      </c>
      <c r="H195" s="55">
        <v>2235.4</v>
      </c>
      <c r="I195" s="56">
        <v>2189.86204</v>
      </c>
      <c r="J195" s="57">
        <v>0.97963</v>
      </c>
    </row>
    <row r="196" spans="1:10" ht="12.75">
      <c r="A196" s="21"/>
      <c r="B196" s="58" t="s">
        <v>14</v>
      </c>
      <c r="C196" s="59">
        <v>20</v>
      </c>
      <c r="D196" s="60">
        <v>7</v>
      </c>
      <c r="E196" s="61">
        <v>7</v>
      </c>
      <c r="F196" s="62">
        <v>20400</v>
      </c>
      <c r="G196" s="63">
        <v>0</v>
      </c>
      <c r="H196" s="64">
        <v>2235.4</v>
      </c>
      <c r="I196" s="65">
        <v>2189.86204</v>
      </c>
      <c r="J196" s="66">
        <v>0.97963</v>
      </c>
    </row>
    <row r="197" spans="1:10" ht="22.5">
      <c r="A197" s="21"/>
      <c r="B197" s="67" t="s">
        <v>15</v>
      </c>
      <c r="C197" s="68">
        <v>20</v>
      </c>
      <c r="D197" s="69">
        <v>7</v>
      </c>
      <c r="E197" s="70">
        <v>7</v>
      </c>
      <c r="F197" s="71">
        <v>20400</v>
      </c>
      <c r="G197" s="72">
        <v>500</v>
      </c>
      <c r="H197" s="73">
        <v>2235.4</v>
      </c>
      <c r="I197" s="74">
        <v>2189.86204</v>
      </c>
      <c r="J197" s="75">
        <v>0.97963</v>
      </c>
    </row>
    <row r="198" spans="1:10" ht="36">
      <c r="A198" s="21"/>
      <c r="B198" s="49" t="s">
        <v>78</v>
      </c>
      <c r="C198" s="50">
        <v>20</v>
      </c>
      <c r="D198" s="51">
        <v>7</v>
      </c>
      <c r="E198" s="52">
        <v>7</v>
      </c>
      <c r="F198" s="53">
        <v>1020000</v>
      </c>
      <c r="G198" s="54">
        <v>0</v>
      </c>
      <c r="H198" s="55">
        <v>77</v>
      </c>
      <c r="I198" s="56">
        <v>77</v>
      </c>
      <c r="J198" s="57">
        <v>1</v>
      </c>
    </row>
    <row r="199" spans="1:10" ht="53.25">
      <c r="A199" s="21"/>
      <c r="B199" s="58" t="s">
        <v>79</v>
      </c>
      <c r="C199" s="59">
        <v>20</v>
      </c>
      <c r="D199" s="60">
        <v>7</v>
      </c>
      <c r="E199" s="61">
        <v>7</v>
      </c>
      <c r="F199" s="62">
        <v>1020100</v>
      </c>
      <c r="G199" s="63">
        <v>0</v>
      </c>
      <c r="H199" s="64">
        <v>77</v>
      </c>
      <c r="I199" s="65">
        <v>77</v>
      </c>
      <c r="J199" s="66">
        <v>1</v>
      </c>
    </row>
    <row r="200" spans="1:10" ht="12.75">
      <c r="A200" s="21"/>
      <c r="B200" s="67" t="s">
        <v>59</v>
      </c>
      <c r="C200" s="68">
        <v>20</v>
      </c>
      <c r="D200" s="69">
        <v>7</v>
      </c>
      <c r="E200" s="70">
        <v>7</v>
      </c>
      <c r="F200" s="71">
        <v>1020100</v>
      </c>
      <c r="G200" s="72">
        <v>3</v>
      </c>
      <c r="H200" s="73">
        <v>77</v>
      </c>
      <c r="I200" s="74">
        <v>77</v>
      </c>
      <c r="J200" s="75">
        <v>1</v>
      </c>
    </row>
    <row r="201" spans="1:10" ht="12.75">
      <c r="A201" s="21"/>
      <c r="B201" s="40" t="s">
        <v>97</v>
      </c>
      <c r="C201" s="41">
        <v>20</v>
      </c>
      <c r="D201" s="42">
        <v>7</v>
      </c>
      <c r="E201" s="43">
        <v>9</v>
      </c>
      <c r="F201" s="44">
        <v>0</v>
      </c>
      <c r="G201" s="45">
        <v>0</v>
      </c>
      <c r="H201" s="46">
        <v>1054</v>
      </c>
      <c r="I201" s="47">
        <v>1053.67651</v>
      </c>
      <c r="J201" s="48">
        <v>0.99969</v>
      </c>
    </row>
    <row r="202" spans="1:10" ht="12.75">
      <c r="A202" s="21"/>
      <c r="B202" s="49" t="s">
        <v>38</v>
      </c>
      <c r="C202" s="50">
        <v>20</v>
      </c>
      <c r="D202" s="51">
        <v>7</v>
      </c>
      <c r="E202" s="52">
        <v>9</v>
      </c>
      <c r="F202" s="53">
        <v>7950000</v>
      </c>
      <c r="G202" s="54">
        <v>0</v>
      </c>
      <c r="H202" s="55">
        <v>1054</v>
      </c>
      <c r="I202" s="56">
        <v>1053.67651</v>
      </c>
      <c r="J202" s="57">
        <v>0.99969</v>
      </c>
    </row>
    <row r="203" spans="1:10" ht="21.75">
      <c r="A203" s="21"/>
      <c r="B203" s="58" t="s">
        <v>39</v>
      </c>
      <c r="C203" s="59">
        <v>20</v>
      </c>
      <c r="D203" s="60">
        <v>7</v>
      </c>
      <c r="E203" s="61">
        <v>9</v>
      </c>
      <c r="F203" s="62">
        <v>7950000</v>
      </c>
      <c r="G203" s="63">
        <v>0</v>
      </c>
      <c r="H203" s="64">
        <v>1054</v>
      </c>
      <c r="I203" s="65">
        <v>1053.67651</v>
      </c>
      <c r="J203" s="66">
        <v>0.99969</v>
      </c>
    </row>
    <row r="204" spans="1:10" ht="22.5">
      <c r="A204" s="21"/>
      <c r="B204" s="67" t="s">
        <v>15</v>
      </c>
      <c r="C204" s="68">
        <v>20</v>
      </c>
      <c r="D204" s="69">
        <v>7</v>
      </c>
      <c r="E204" s="70">
        <v>9</v>
      </c>
      <c r="F204" s="71">
        <v>7950000</v>
      </c>
      <c r="G204" s="72">
        <v>500</v>
      </c>
      <c r="H204" s="73">
        <v>1054</v>
      </c>
      <c r="I204" s="74">
        <v>1053.67651</v>
      </c>
      <c r="J204" s="75">
        <v>0.99969</v>
      </c>
    </row>
    <row r="205" spans="1:10" ht="25.5">
      <c r="A205" s="21"/>
      <c r="B205" s="31" t="s">
        <v>98</v>
      </c>
      <c r="C205" s="32">
        <v>20</v>
      </c>
      <c r="D205" s="33">
        <v>8</v>
      </c>
      <c r="E205" s="34">
        <v>0</v>
      </c>
      <c r="F205" s="35">
        <v>0</v>
      </c>
      <c r="G205" s="36">
        <v>0</v>
      </c>
      <c r="H205" s="37">
        <v>14696.2</v>
      </c>
      <c r="I205" s="38">
        <v>14690.795159999998</v>
      </c>
      <c r="J205" s="39">
        <v>0.99963</v>
      </c>
    </row>
    <row r="206" spans="1:10" ht="12.75">
      <c r="A206" s="21"/>
      <c r="B206" s="40" t="s">
        <v>99</v>
      </c>
      <c r="C206" s="41">
        <v>20</v>
      </c>
      <c r="D206" s="42">
        <v>8</v>
      </c>
      <c r="E206" s="43">
        <v>1</v>
      </c>
      <c r="F206" s="44">
        <v>0</v>
      </c>
      <c r="G206" s="45">
        <v>0</v>
      </c>
      <c r="H206" s="46">
        <v>351</v>
      </c>
      <c r="I206" s="47">
        <v>351</v>
      </c>
      <c r="J206" s="48">
        <v>1</v>
      </c>
    </row>
    <row r="207" spans="1:10" ht="12.75">
      <c r="A207" s="21"/>
      <c r="B207" s="49" t="s">
        <v>35</v>
      </c>
      <c r="C207" s="50">
        <v>20</v>
      </c>
      <c r="D207" s="51">
        <v>8</v>
      </c>
      <c r="E207" s="52">
        <v>1</v>
      </c>
      <c r="F207" s="53">
        <v>5220000</v>
      </c>
      <c r="G207" s="54">
        <v>0</v>
      </c>
      <c r="H207" s="55">
        <v>62</v>
      </c>
      <c r="I207" s="56">
        <v>62</v>
      </c>
      <c r="J207" s="57">
        <v>1</v>
      </c>
    </row>
    <row r="208" spans="1:10" ht="12.75">
      <c r="A208" s="21"/>
      <c r="B208" s="58" t="s">
        <v>36</v>
      </c>
      <c r="C208" s="59">
        <v>20</v>
      </c>
      <c r="D208" s="60">
        <v>8</v>
      </c>
      <c r="E208" s="61">
        <v>1</v>
      </c>
      <c r="F208" s="62">
        <v>5220000</v>
      </c>
      <c r="G208" s="63">
        <v>0</v>
      </c>
      <c r="H208" s="64">
        <v>62</v>
      </c>
      <c r="I208" s="65">
        <v>62</v>
      </c>
      <c r="J208" s="66">
        <v>1</v>
      </c>
    </row>
    <row r="209" spans="1:10" ht="12.75">
      <c r="A209" s="21"/>
      <c r="B209" s="67" t="s">
        <v>59</v>
      </c>
      <c r="C209" s="68">
        <v>20</v>
      </c>
      <c r="D209" s="69">
        <v>8</v>
      </c>
      <c r="E209" s="70">
        <v>1</v>
      </c>
      <c r="F209" s="71">
        <v>5220000</v>
      </c>
      <c r="G209" s="72">
        <v>3</v>
      </c>
      <c r="H209" s="73">
        <v>62</v>
      </c>
      <c r="I209" s="74">
        <v>62</v>
      </c>
      <c r="J209" s="75">
        <v>1</v>
      </c>
    </row>
    <row r="210" spans="1:10" ht="12.75">
      <c r="A210" s="21"/>
      <c r="B210" s="49" t="s">
        <v>38</v>
      </c>
      <c r="C210" s="50">
        <v>20</v>
      </c>
      <c r="D210" s="51">
        <v>8</v>
      </c>
      <c r="E210" s="52">
        <v>1</v>
      </c>
      <c r="F210" s="53">
        <v>7950000</v>
      </c>
      <c r="G210" s="54">
        <v>0</v>
      </c>
      <c r="H210" s="55">
        <v>289</v>
      </c>
      <c r="I210" s="56">
        <v>289</v>
      </c>
      <c r="J210" s="57">
        <v>1</v>
      </c>
    </row>
    <row r="211" spans="1:10" ht="21.75">
      <c r="A211" s="21"/>
      <c r="B211" s="58" t="s">
        <v>39</v>
      </c>
      <c r="C211" s="59">
        <v>20</v>
      </c>
      <c r="D211" s="60">
        <v>8</v>
      </c>
      <c r="E211" s="61">
        <v>1</v>
      </c>
      <c r="F211" s="62">
        <v>7950000</v>
      </c>
      <c r="G211" s="63">
        <v>0</v>
      </c>
      <c r="H211" s="64">
        <v>289</v>
      </c>
      <c r="I211" s="65">
        <v>289</v>
      </c>
      <c r="J211" s="66">
        <v>1</v>
      </c>
    </row>
    <row r="212" spans="1:10" ht="12.75">
      <c r="A212" s="21"/>
      <c r="B212" s="67" t="s">
        <v>100</v>
      </c>
      <c r="C212" s="68">
        <v>20</v>
      </c>
      <c r="D212" s="69">
        <v>8</v>
      </c>
      <c r="E212" s="70">
        <v>1</v>
      </c>
      <c r="F212" s="71">
        <v>7950000</v>
      </c>
      <c r="G212" s="72">
        <v>24</v>
      </c>
      <c r="H212" s="73">
        <v>289</v>
      </c>
      <c r="I212" s="74">
        <v>289</v>
      </c>
      <c r="J212" s="75">
        <v>1</v>
      </c>
    </row>
    <row r="213" spans="1:10" ht="12.75">
      <c r="A213" s="21"/>
      <c r="B213" s="40" t="s">
        <v>101</v>
      </c>
      <c r="C213" s="41">
        <v>20</v>
      </c>
      <c r="D213" s="42">
        <v>8</v>
      </c>
      <c r="E213" s="43">
        <v>4</v>
      </c>
      <c r="F213" s="44">
        <v>0</v>
      </c>
      <c r="G213" s="45">
        <v>0</v>
      </c>
      <c r="H213" s="46">
        <v>12600</v>
      </c>
      <c r="I213" s="46">
        <v>12599</v>
      </c>
      <c r="J213" s="48">
        <v>1</v>
      </c>
    </row>
    <row r="214" spans="1:10" ht="24">
      <c r="A214" s="21"/>
      <c r="B214" s="49" t="s">
        <v>102</v>
      </c>
      <c r="C214" s="50">
        <v>20</v>
      </c>
      <c r="D214" s="51">
        <v>8</v>
      </c>
      <c r="E214" s="52">
        <v>4</v>
      </c>
      <c r="F214" s="53">
        <v>4500000</v>
      </c>
      <c r="G214" s="54">
        <v>0</v>
      </c>
      <c r="H214" s="55">
        <v>12600</v>
      </c>
      <c r="I214" s="55">
        <v>12599</v>
      </c>
      <c r="J214" s="57">
        <v>1</v>
      </c>
    </row>
    <row r="215" spans="1:10" ht="21.75">
      <c r="A215" s="21"/>
      <c r="B215" s="58" t="s">
        <v>103</v>
      </c>
      <c r="C215" s="59">
        <v>20</v>
      </c>
      <c r="D215" s="60">
        <v>8</v>
      </c>
      <c r="E215" s="61">
        <v>4</v>
      </c>
      <c r="F215" s="62">
        <v>4508500</v>
      </c>
      <c r="G215" s="63">
        <v>0</v>
      </c>
      <c r="H215" s="64">
        <v>12600</v>
      </c>
      <c r="I215" s="64">
        <v>12599</v>
      </c>
      <c r="J215" s="66">
        <v>1</v>
      </c>
    </row>
    <row r="216" spans="1:10" ht="12.75">
      <c r="A216" s="21"/>
      <c r="B216" s="67" t="s">
        <v>104</v>
      </c>
      <c r="C216" s="68">
        <v>20</v>
      </c>
      <c r="D216" s="69">
        <v>8</v>
      </c>
      <c r="E216" s="70">
        <v>4</v>
      </c>
      <c r="F216" s="71">
        <v>4508500</v>
      </c>
      <c r="G216" s="72">
        <v>12</v>
      </c>
      <c r="H216" s="73">
        <v>12600</v>
      </c>
      <c r="I216" s="73">
        <v>12599</v>
      </c>
      <c r="J216" s="75">
        <v>1</v>
      </c>
    </row>
    <row r="217" spans="1:10" ht="24">
      <c r="A217" s="21"/>
      <c r="B217" s="40" t="s">
        <v>105</v>
      </c>
      <c r="C217" s="41">
        <v>20</v>
      </c>
      <c r="D217" s="42">
        <v>8</v>
      </c>
      <c r="E217" s="43">
        <v>6</v>
      </c>
      <c r="F217" s="44">
        <v>0</v>
      </c>
      <c r="G217" s="45">
        <v>0</v>
      </c>
      <c r="H217" s="46">
        <v>1745.2</v>
      </c>
      <c r="I217" s="47">
        <v>1739.8533</v>
      </c>
      <c r="J217" s="48">
        <v>0.99694</v>
      </c>
    </row>
    <row r="218" spans="1:10" ht="48">
      <c r="A218" s="21"/>
      <c r="B218" s="49" t="s">
        <v>13</v>
      </c>
      <c r="C218" s="50">
        <v>20</v>
      </c>
      <c r="D218" s="51">
        <v>8</v>
      </c>
      <c r="E218" s="52">
        <v>6</v>
      </c>
      <c r="F218" s="53">
        <v>20000</v>
      </c>
      <c r="G218" s="54">
        <v>0</v>
      </c>
      <c r="H218" s="55">
        <v>1540.2</v>
      </c>
      <c r="I218" s="56">
        <v>1535.67406</v>
      </c>
      <c r="J218" s="57">
        <v>0.99706</v>
      </c>
    </row>
    <row r="219" spans="1:10" ht="12.75">
      <c r="A219" s="21"/>
      <c r="B219" s="58" t="s">
        <v>14</v>
      </c>
      <c r="C219" s="59">
        <v>20</v>
      </c>
      <c r="D219" s="60">
        <v>8</v>
      </c>
      <c r="E219" s="61">
        <v>6</v>
      </c>
      <c r="F219" s="62">
        <v>20400</v>
      </c>
      <c r="G219" s="63">
        <v>0</v>
      </c>
      <c r="H219" s="64">
        <v>1540.2</v>
      </c>
      <c r="I219" s="65">
        <v>1535.67406</v>
      </c>
      <c r="J219" s="66">
        <v>0.99706</v>
      </c>
    </row>
    <row r="220" spans="1:10" ht="22.5">
      <c r="A220" s="21"/>
      <c r="B220" s="67" t="s">
        <v>15</v>
      </c>
      <c r="C220" s="68">
        <v>20</v>
      </c>
      <c r="D220" s="69">
        <v>8</v>
      </c>
      <c r="E220" s="70">
        <v>6</v>
      </c>
      <c r="F220" s="71">
        <v>20400</v>
      </c>
      <c r="G220" s="72">
        <v>500</v>
      </c>
      <c r="H220" s="73">
        <v>1540.2</v>
      </c>
      <c r="I220" s="74">
        <v>1535.67406</v>
      </c>
      <c r="J220" s="75">
        <v>0.99706</v>
      </c>
    </row>
    <row r="221" spans="1:10" ht="24">
      <c r="A221" s="21"/>
      <c r="B221" s="49" t="s">
        <v>102</v>
      </c>
      <c r="C221" s="50">
        <v>20</v>
      </c>
      <c r="D221" s="51">
        <v>8</v>
      </c>
      <c r="E221" s="52">
        <v>6</v>
      </c>
      <c r="F221" s="53">
        <v>4500000</v>
      </c>
      <c r="G221" s="54">
        <v>0</v>
      </c>
      <c r="H221" s="55">
        <v>205</v>
      </c>
      <c r="I221" s="56">
        <v>204.17924</v>
      </c>
      <c r="J221" s="57">
        <v>0.996</v>
      </c>
    </row>
    <row r="222" spans="1:10" ht="21.75">
      <c r="A222" s="21"/>
      <c r="B222" s="58" t="s">
        <v>103</v>
      </c>
      <c r="C222" s="59">
        <v>20</v>
      </c>
      <c r="D222" s="60">
        <v>8</v>
      </c>
      <c r="E222" s="61">
        <v>6</v>
      </c>
      <c r="F222" s="62">
        <v>4508500</v>
      </c>
      <c r="G222" s="63">
        <v>0</v>
      </c>
      <c r="H222" s="64">
        <v>205</v>
      </c>
      <c r="I222" s="65">
        <v>204.17924</v>
      </c>
      <c r="J222" s="66">
        <v>0.996</v>
      </c>
    </row>
    <row r="223" spans="1:10" ht="12.75">
      <c r="A223" s="21"/>
      <c r="B223" s="67" t="s">
        <v>104</v>
      </c>
      <c r="C223" s="68">
        <v>20</v>
      </c>
      <c r="D223" s="69">
        <v>8</v>
      </c>
      <c r="E223" s="70">
        <v>6</v>
      </c>
      <c r="F223" s="71">
        <v>4508500</v>
      </c>
      <c r="G223" s="72">
        <v>12</v>
      </c>
      <c r="H223" s="73">
        <v>205</v>
      </c>
      <c r="I223" s="74">
        <v>204.17924</v>
      </c>
      <c r="J223" s="75">
        <v>0.996</v>
      </c>
    </row>
    <row r="224" spans="1:10" ht="25.5">
      <c r="A224" s="21"/>
      <c r="B224" s="31" t="s">
        <v>106</v>
      </c>
      <c r="C224" s="32">
        <v>20</v>
      </c>
      <c r="D224" s="33">
        <v>9</v>
      </c>
      <c r="E224" s="34">
        <v>0</v>
      </c>
      <c r="F224" s="35">
        <v>0</v>
      </c>
      <c r="G224" s="36">
        <v>0</v>
      </c>
      <c r="H224" s="37">
        <v>610556.66973</v>
      </c>
      <c r="I224" s="38">
        <v>604529.7008400002</v>
      </c>
      <c r="J224" s="39">
        <v>0.99013</v>
      </c>
    </row>
    <row r="225" spans="1:10" ht="12.75">
      <c r="A225" s="21"/>
      <c r="B225" s="40" t="s">
        <v>107</v>
      </c>
      <c r="C225" s="41">
        <v>20</v>
      </c>
      <c r="D225" s="42">
        <v>9</v>
      </c>
      <c r="E225" s="43">
        <v>1</v>
      </c>
      <c r="F225" s="44">
        <v>0</v>
      </c>
      <c r="G225" s="45">
        <v>0</v>
      </c>
      <c r="H225" s="46">
        <v>254733</v>
      </c>
      <c r="I225" s="47">
        <v>253845.78011000002</v>
      </c>
      <c r="J225" s="48">
        <v>0.99652</v>
      </c>
    </row>
    <row r="226" spans="1:10" ht="24">
      <c r="A226" s="21"/>
      <c r="B226" s="49" t="s">
        <v>108</v>
      </c>
      <c r="C226" s="50">
        <v>20</v>
      </c>
      <c r="D226" s="51">
        <v>9</v>
      </c>
      <c r="E226" s="52">
        <v>1</v>
      </c>
      <c r="F226" s="53">
        <v>4700000</v>
      </c>
      <c r="G226" s="54">
        <v>0</v>
      </c>
      <c r="H226" s="55">
        <v>254733</v>
      </c>
      <c r="I226" s="56">
        <v>253845.78011000002</v>
      </c>
      <c r="J226" s="57">
        <v>0.99652</v>
      </c>
    </row>
    <row r="227" spans="1:10" ht="21.75">
      <c r="A227" s="21"/>
      <c r="B227" s="58" t="s">
        <v>47</v>
      </c>
      <c r="C227" s="59">
        <v>20</v>
      </c>
      <c r="D227" s="60">
        <v>9</v>
      </c>
      <c r="E227" s="61">
        <v>1</v>
      </c>
      <c r="F227" s="62">
        <v>4709900</v>
      </c>
      <c r="G227" s="63">
        <v>0</v>
      </c>
      <c r="H227" s="64">
        <v>254733</v>
      </c>
      <c r="I227" s="65">
        <v>253845.78011000002</v>
      </c>
      <c r="J227" s="66">
        <v>0.99652</v>
      </c>
    </row>
    <row r="228" spans="1:10" ht="12.75">
      <c r="A228" s="21"/>
      <c r="B228" s="67" t="s">
        <v>48</v>
      </c>
      <c r="C228" s="68">
        <v>20</v>
      </c>
      <c r="D228" s="69">
        <v>9</v>
      </c>
      <c r="E228" s="70">
        <v>1</v>
      </c>
      <c r="F228" s="71">
        <v>4709900</v>
      </c>
      <c r="G228" s="72">
        <v>1</v>
      </c>
      <c r="H228" s="73">
        <v>254733</v>
      </c>
      <c r="I228" s="74">
        <v>253845.78011000002</v>
      </c>
      <c r="J228" s="75">
        <v>0.99652</v>
      </c>
    </row>
    <row r="229" spans="1:10" ht="12.75">
      <c r="A229" s="21"/>
      <c r="B229" s="67" t="s">
        <v>48</v>
      </c>
      <c r="C229" s="68">
        <v>20</v>
      </c>
      <c r="D229" s="69">
        <v>9</v>
      </c>
      <c r="E229" s="70">
        <v>1</v>
      </c>
      <c r="F229" s="71">
        <v>4729900</v>
      </c>
      <c r="G229" s="72">
        <v>1</v>
      </c>
      <c r="H229" s="73">
        <v>0</v>
      </c>
      <c r="I229" s="74">
        <v>0</v>
      </c>
      <c r="J229" s="75">
        <v>0</v>
      </c>
    </row>
    <row r="230" spans="1:10" ht="12.75">
      <c r="A230" s="21"/>
      <c r="B230" s="40" t="s">
        <v>110</v>
      </c>
      <c r="C230" s="41">
        <v>20</v>
      </c>
      <c r="D230" s="42">
        <v>9</v>
      </c>
      <c r="E230" s="43">
        <v>2</v>
      </c>
      <c r="F230" s="44">
        <v>0</v>
      </c>
      <c r="G230" s="45">
        <v>0</v>
      </c>
      <c r="H230" s="46">
        <v>291086.4</v>
      </c>
      <c r="I230" s="47">
        <v>287051.4850799998</v>
      </c>
      <c r="J230" s="48">
        <v>0.98614</v>
      </c>
    </row>
    <row r="231" spans="1:10" ht="24">
      <c r="A231" s="21"/>
      <c r="B231" s="49" t="s">
        <v>108</v>
      </c>
      <c r="C231" s="50">
        <v>20</v>
      </c>
      <c r="D231" s="51">
        <v>9</v>
      </c>
      <c r="E231" s="52">
        <v>2</v>
      </c>
      <c r="F231" s="53">
        <v>4700000</v>
      </c>
      <c r="G231" s="54">
        <v>0</v>
      </c>
      <c r="H231" s="55">
        <v>229989.8</v>
      </c>
      <c r="I231" s="56">
        <v>226631.8205899999</v>
      </c>
      <c r="J231" s="57">
        <v>0.9854</v>
      </c>
    </row>
    <row r="232" spans="1:10" ht="21.75">
      <c r="A232" s="21"/>
      <c r="B232" s="58" t="s">
        <v>47</v>
      </c>
      <c r="C232" s="59">
        <v>20</v>
      </c>
      <c r="D232" s="60">
        <v>9</v>
      </c>
      <c r="E232" s="61">
        <v>2</v>
      </c>
      <c r="F232" s="62">
        <v>4709900</v>
      </c>
      <c r="G232" s="63">
        <v>0</v>
      </c>
      <c r="H232" s="64">
        <v>229989.8</v>
      </c>
      <c r="I232" s="65">
        <v>226631.8205899999</v>
      </c>
      <c r="J232" s="66">
        <v>0.9854</v>
      </c>
    </row>
    <row r="233" spans="1:10" ht="12.75">
      <c r="A233" s="21"/>
      <c r="B233" s="67" t="s">
        <v>48</v>
      </c>
      <c r="C233" s="68">
        <v>20</v>
      </c>
      <c r="D233" s="69">
        <v>9</v>
      </c>
      <c r="E233" s="70">
        <v>2</v>
      </c>
      <c r="F233" s="71">
        <v>4709900</v>
      </c>
      <c r="G233" s="72">
        <v>1</v>
      </c>
      <c r="H233" s="73">
        <v>229989.8</v>
      </c>
      <c r="I233" s="74">
        <v>226631.8205899999</v>
      </c>
      <c r="J233" s="75">
        <v>0.9854</v>
      </c>
    </row>
    <row r="234" spans="1:10" ht="24">
      <c r="A234" s="21"/>
      <c r="B234" s="49" t="s">
        <v>111</v>
      </c>
      <c r="C234" s="50">
        <v>20</v>
      </c>
      <c r="D234" s="51">
        <v>9</v>
      </c>
      <c r="E234" s="52">
        <v>2</v>
      </c>
      <c r="F234" s="53">
        <v>4710000</v>
      </c>
      <c r="G234" s="54">
        <v>0</v>
      </c>
      <c r="H234" s="55">
        <v>61096.6</v>
      </c>
      <c r="I234" s="56">
        <v>60419.66449000001</v>
      </c>
      <c r="J234" s="57">
        <v>0.98892</v>
      </c>
    </row>
    <row r="235" spans="1:10" ht="21.75">
      <c r="A235" s="21"/>
      <c r="B235" s="58" t="s">
        <v>47</v>
      </c>
      <c r="C235" s="59">
        <v>20</v>
      </c>
      <c r="D235" s="60">
        <v>9</v>
      </c>
      <c r="E235" s="61">
        <v>2</v>
      </c>
      <c r="F235" s="62">
        <v>4719900</v>
      </c>
      <c r="G235" s="63">
        <v>0</v>
      </c>
      <c r="H235" s="64">
        <v>61096.6</v>
      </c>
      <c r="I235" s="65">
        <v>60419.66449000001</v>
      </c>
      <c r="J235" s="66">
        <v>0.98892</v>
      </c>
    </row>
    <row r="236" spans="1:10" ht="12.75">
      <c r="A236" s="21"/>
      <c r="B236" s="67" t="s">
        <v>48</v>
      </c>
      <c r="C236" s="68">
        <v>20</v>
      </c>
      <c r="D236" s="69">
        <v>9</v>
      </c>
      <c r="E236" s="70">
        <v>2</v>
      </c>
      <c r="F236" s="71">
        <v>4719900</v>
      </c>
      <c r="G236" s="72">
        <v>1</v>
      </c>
      <c r="H236" s="73">
        <v>61096.6</v>
      </c>
      <c r="I236" s="74">
        <v>60419.66449000001</v>
      </c>
      <c r="J236" s="75">
        <v>0.98892</v>
      </c>
    </row>
    <row r="237" spans="1:10" ht="24">
      <c r="A237" s="21"/>
      <c r="B237" s="40" t="s">
        <v>112</v>
      </c>
      <c r="C237" s="41">
        <v>20</v>
      </c>
      <c r="D237" s="42">
        <v>9</v>
      </c>
      <c r="E237" s="43">
        <v>3</v>
      </c>
      <c r="F237" s="44">
        <v>0</v>
      </c>
      <c r="G237" s="45">
        <v>0</v>
      </c>
      <c r="H237" s="46">
        <v>822</v>
      </c>
      <c r="I237" s="47">
        <v>821.5795</v>
      </c>
      <c r="J237" s="48">
        <v>0.99949</v>
      </c>
    </row>
    <row r="238" spans="1:10" ht="24">
      <c r="A238" s="21"/>
      <c r="B238" s="49" t="s">
        <v>108</v>
      </c>
      <c r="C238" s="50">
        <v>20</v>
      </c>
      <c r="D238" s="51">
        <v>9</v>
      </c>
      <c r="E238" s="52">
        <v>3</v>
      </c>
      <c r="F238" s="53">
        <v>4700000</v>
      </c>
      <c r="G238" s="54">
        <v>0</v>
      </c>
      <c r="H238" s="55">
        <v>822</v>
      </c>
      <c r="I238" s="56">
        <v>821.5795</v>
      </c>
      <c r="J238" s="57">
        <v>0.99949</v>
      </c>
    </row>
    <row r="239" spans="1:10" ht="21.75">
      <c r="A239" s="21"/>
      <c r="B239" s="58" t="s">
        <v>47</v>
      </c>
      <c r="C239" s="59">
        <v>20</v>
      </c>
      <c r="D239" s="60">
        <v>9</v>
      </c>
      <c r="E239" s="61">
        <v>3</v>
      </c>
      <c r="F239" s="62">
        <v>4709900</v>
      </c>
      <c r="G239" s="63">
        <v>0</v>
      </c>
      <c r="H239" s="64">
        <v>822</v>
      </c>
      <c r="I239" s="65">
        <v>821.5795</v>
      </c>
      <c r="J239" s="66">
        <v>0.99949</v>
      </c>
    </row>
    <row r="240" spans="1:10" ht="12.75">
      <c r="A240" s="21"/>
      <c r="B240" s="67" t="s">
        <v>48</v>
      </c>
      <c r="C240" s="68">
        <v>20</v>
      </c>
      <c r="D240" s="69">
        <v>9</v>
      </c>
      <c r="E240" s="70">
        <v>3</v>
      </c>
      <c r="F240" s="71">
        <v>4709900</v>
      </c>
      <c r="G240" s="72">
        <v>1</v>
      </c>
      <c r="H240" s="73">
        <v>822</v>
      </c>
      <c r="I240" s="74">
        <v>821.5795</v>
      </c>
      <c r="J240" s="75">
        <v>0.99949</v>
      </c>
    </row>
    <row r="241" spans="1:10" ht="12.75">
      <c r="A241" s="21"/>
      <c r="B241" s="40" t="s">
        <v>113</v>
      </c>
      <c r="C241" s="41">
        <v>20</v>
      </c>
      <c r="D241" s="42">
        <v>9</v>
      </c>
      <c r="E241" s="43">
        <v>4</v>
      </c>
      <c r="F241" s="44">
        <v>0</v>
      </c>
      <c r="G241" s="45">
        <v>0</v>
      </c>
      <c r="H241" s="46">
        <v>40628.6</v>
      </c>
      <c r="I241" s="47">
        <v>40375.770690000005</v>
      </c>
      <c r="J241" s="48">
        <v>0.99378</v>
      </c>
    </row>
    <row r="242" spans="1:10" ht="24">
      <c r="A242" s="21"/>
      <c r="B242" s="49" t="s">
        <v>108</v>
      </c>
      <c r="C242" s="50">
        <v>20</v>
      </c>
      <c r="D242" s="51">
        <v>9</v>
      </c>
      <c r="E242" s="52">
        <v>4</v>
      </c>
      <c r="F242" s="53">
        <v>4700000</v>
      </c>
      <c r="G242" s="54">
        <v>0</v>
      </c>
      <c r="H242" s="55">
        <v>36599</v>
      </c>
      <c r="I242" s="56">
        <v>36581.427540000004</v>
      </c>
      <c r="J242" s="57">
        <v>0.99952</v>
      </c>
    </row>
    <row r="243" spans="1:10" ht="21.75">
      <c r="A243" s="21"/>
      <c r="B243" s="58" t="s">
        <v>47</v>
      </c>
      <c r="C243" s="59">
        <v>20</v>
      </c>
      <c r="D243" s="60">
        <v>9</v>
      </c>
      <c r="E243" s="61">
        <v>4</v>
      </c>
      <c r="F243" s="62">
        <v>4709900</v>
      </c>
      <c r="G243" s="63">
        <v>0</v>
      </c>
      <c r="H243" s="64">
        <v>36599</v>
      </c>
      <c r="I243" s="65">
        <v>36581.427540000004</v>
      </c>
      <c r="J243" s="66">
        <v>0.99952</v>
      </c>
    </row>
    <row r="244" spans="1:10" ht="12.75">
      <c r="A244" s="21"/>
      <c r="B244" s="67" t="s">
        <v>48</v>
      </c>
      <c r="C244" s="68">
        <v>20</v>
      </c>
      <c r="D244" s="69">
        <v>9</v>
      </c>
      <c r="E244" s="70">
        <v>4</v>
      </c>
      <c r="F244" s="71">
        <v>4709900</v>
      </c>
      <c r="G244" s="72">
        <v>1</v>
      </c>
      <c r="H244" s="73">
        <v>36599</v>
      </c>
      <c r="I244" s="74">
        <v>36581.427540000004</v>
      </c>
      <c r="J244" s="75">
        <v>0.99952</v>
      </c>
    </row>
    <row r="245" spans="1:10" ht="24">
      <c r="A245" s="21"/>
      <c r="B245" s="49" t="s">
        <v>114</v>
      </c>
      <c r="C245" s="50">
        <v>20</v>
      </c>
      <c r="D245" s="51">
        <v>9</v>
      </c>
      <c r="E245" s="52">
        <v>4</v>
      </c>
      <c r="F245" s="53">
        <v>5200000</v>
      </c>
      <c r="G245" s="54">
        <v>0</v>
      </c>
      <c r="H245" s="55">
        <v>4029.6</v>
      </c>
      <c r="I245" s="56">
        <v>3794.3431499999997</v>
      </c>
      <c r="J245" s="57">
        <v>0.94162</v>
      </c>
    </row>
    <row r="246" spans="1:10" ht="53.25">
      <c r="A246" s="21"/>
      <c r="B246" s="58" t="s">
        <v>115</v>
      </c>
      <c r="C246" s="59">
        <v>20</v>
      </c>
      <c r="D246" s="60">
        <v>9</v>
      </c>
      <c r="E246" s="61">
        <v>4</v>
      </c>
      <c r="F246" s="62">
        <v>5201802</v>
      </c>
      <c r="G246" s="63">
        <v>0</v>
      </c>
      <c r="H246" s="64">
        <v>4029.6</v>
      </c>
      <c r="I246" s="65">
        <v>3794.3431499999997</v>
      </c>
      <c r="J246" s="66">
        <v>0.94162</v>
      </c>
    </row>
    <row r="247" spans="1:10" ht="12.75">
      <c r="A247" s="21"/>
      <c r="B247" s="67" t="s">
        <v>48</v>
      </c>
      <c r="C247" s="68">
        <v>20</v>
      </c>
      <c r="D247" s="69">
        <v>9</v>
      </c>
      <c r="E247" s="70">
        <v>4</v>
      </c>
      <c r="F247" s="71">
        <v>5201802</v>
      </c>
      <c r="G247" s="72">
        <v>1</v>
      </c>
      <c r="H247" s="73">
        <v>4029.6</v>
      </c>
      <c r="I247" s="74">
        <v>3794.3431499999997</v>
      </c>
      <c r="J247" s="75">
        <v>0.94162</v>
      </c>
    </row>
    <row r="248" spans="1:10" ht="36">
      <c r="A248" s="21"/>
      <c r="B248" s="40" t="s">
        <v>116</v>
      </c>
      <c r="C248" s="41">
        <v>20</v>
      </c>
      <c r="D248" s="42">
        <v>9</v>
      </c>
      <c r="E248" s="43">
        <v>6</v>
      </c>
      <c r="F248" s="44">
        <v>0</v>
      </c>
      <c r="G248" s="45">
        <v>0</v>
      </c>
      <c r="H248" s="46">
        <v>6272</v>
      </c>
      <c r="I248" s="47">
        <v>6198.199379999999</v>
      </c>
      <c r="J248" s="48">
        <v>0.98823</v>
      </c>
    </row>
    <row r="249" spans="1:10" ht="12.75">
      <c r="A249" s="21"/>
      <c r="B249" s="49" t="s">
        <v>109</v>
      </c>
      <c r="C249" s="50">
        <v>20</v>
      </c>
      <c r="D249" s="51">
        <v>9</v>
      </c>
      <c r="E249" s="52">
        <v>6</v>
      </c>
      <c r="F249" s="53">
        <v>4720000</v>
      </c>
      <c r="G249" s="54">
        <v>0</v>
      </c>
      <c r="H249" s="55">
        <v>6272</v>
      </c>
      <c r="I249" s="56">
        <v>6198.199379999999</v>
      </c>
      <c r="J249" s="57">
        <v>0.98823</v>
      </c>
    </row>
    <row r="250" spans="1:10" ht="21.75">
      <c r="A250" s="21"/>
      <c r="B250" s="58" t="s">
        <v>47</v>
      </c>
      <c r="C250" s="59">
        <v>20</v>
      </c>
      <c r="D250" s="60">
        <v>9</v>
      </c>
      <c r="E250" s="61">
        <v>6</v>
      </c>
      <c r="F250" s="62">
        <v>4729900</v>
      </c>
      <c r="G250" s="63">
        <v>0</v>
      </c>
      <c r="H250" s="64">
        <v>6272</v>
      </c>
      <c r="I250" s="65">
        <v>6198.199379999999</v>
      </c>
      <c r="J250" s="66">
        <v>0.98823</v>
      </c>
    </row>
    <row r="251" spans="1:10" ht="12.75">
      <c r="A251" s="21"/>
      <c r="B251" s="67" t="s">
        <v>48</v>
      </c>
      <c r="C251" s="68">
        <v>20</v>
      </c>
      <c r="D251" s="69">
        <v>9</v>
      </c>
      <c r="E251" s="70">
        <v>6</v>
      </c>
      <c r="F251" s="71">
        <v>4729900</v>
      </c>
      <c r="G251" s="72">
        <v>1</v>
      </c>
      <c r="H251" s="73">
        <v>6272</v>
      </c>
      <c r="I251" s="74">
        <v>6198.199379999999</v>
      </c>
      <c r="J251" s="75">
        <v>0.98823</v>
      </c>
    </row>
    <row r="252" spans="1:10" ht="12.75">
      <c r="A252" s="21"/>
      <c r="B252" s="40" t="s">
        <v>117</v>
      </c>
      <c r="C252" s="41">
        <v>20</v>
      </c>
      <c r="D252" s="42">
        <v>9</v>
      </c>
      <c r="E252" s="43">
        <v>7</v>
      </c>
      <c r="F252" s="44">
        <v>0</v>
      </c>
      <c r="G252" s="45">
        <v>0</v>
      </c>
      <c r="H252" s="46">
        <v>545.8</v>
      </c>
      <c r="I252" s="47">
        <v>521.3425</v>
      </c>
      <c r="J252" s="48">
        <v>0.95519</v>
      </c>
    </row>
    <row r="253" spans="1:10" ht="24">
      <c r="A253" s="21"/>
      <c r="B253" s="49" t="s">
        <v>118</v>
      </c>
      <c r="C253" s="50">
        <v>20</v>
      </c>
      <c r="D253" s="51">
        <v>9</v>
      </c>
      <c r="E253" s="52">
        <v>7</v>
      </c>
      <c r="F253" s="53">
        <v>4810000</v>
      </c>
      <c r="G253" s="54">
        <v>0</v>
      </c>
      <c r="H253" s="55">
        <v>545.8</v>
      </c>
      <c r="I253" s="56">
        <v>521.3425</v>
      </c>
      <c r="J253" s="57">
        <v>0.95519</v>
      </c>
    </row>
    <row r="254" spans="1:10" ht="12.75">
      <c r="A254" s="21"/>
      <c r="B254" s="58" t="s">
        <v>119</v>
      </c>
      <c r="C254" s="59">
        <v>20</v>
      </c>
      <c r="D254" s="60">
        <v>9</v>
      </c>
      <c r="E254" s="61">
        <v>7</v>
      </c>
      <c r="F254" s="62">
        <v>4810100</v>
      </c>
      <c r="G254" s="63">
        <v>0</v>
      </c>
      <c r="H254" s="64">
        <v>545.8</v>
      </c>
      <c r="I254" s="65">
        <v>521.3425</v>
      </c>
      <c r="J254" s="66">
        <v>0.95519</v>
      </c>
    </row>
    <row r="255" spans="1:10" ht="12.75">
      <c r="A255" s="21"/>
      <c r="B255" s="67" t="s">
        <v>104</v>
      </c>
      <c r="C255" s="68">
        <v>20</v>
      </c>
      <c r="D255" s="69">
        <v>9</v>
      </c>
      <c r="E255" s="70">
        <v>7</v>
      </c>
      <c r="F255" s="71">
        <v>4810100</v>
      </c>
      <c r="G255" s="72">
        <v>12</v>
      </c>
      <c r="H255" s="73">
        <v>545.8</v>
      </c>
      <c r="I255" s="74">
        <v>521.3425</v>
      </c>
      <c r="J255" s="75">
        <v>0.95519</v>
      </c>
    </row>
    <row r="256" spans="1:10" ht="12.75">
      <c r="A256" s="21"/>
      <c r="B256" s="40" t="s">
        <v>120</v>
      </c>
      <c r="C256" s="41">
        <v>20</v>
      </c>
      <c r="D256" s="42">
        <v>9</v>
      </c>
      <c r="E256" s="43">
        <v>8</v>
      </c>
      <c r="F256" s="44">
        <v>0</v>
      </c>
      <c r="G256" s="45">
        <v>0</v>
      </c>
      <c r="H256" s="46">
        <v>2590.86973</v>
      </c>
      <c r="I256" s="47">
        <v>2590.66973</v>
      </c>
      <c r="J256" s="48">
        <v>0.99992</v>
      </c>
    </row>
    <row r="257" spans="1:10" ht="24">
      <c r="A257" s="21"/>
      <c r="B257" s="49" t="s">
        <v>121</v>
      </c>
      <c r="C257" s="50">
        <v>20</v>
      </c>
      <c r="D257" s="51">
        <v>9</v>
      </c>
      <c r="E257" s="52">
        <v>8</v>
      </c>
      <c r="F257" s="53">
        <v>4820000</v>
      </c>
      <c r="G257" s="54">
        <v>0</v>
      </c>
      <c r="H257" s="55">
        <v>2590.66973</v>
      </c>
      <c r="I257" s="56">
        <v>2590.66973</v>
      </c>
      <c r="J257" s="57">
        <v>1</v>
      </c>
    </row>
    <row r="258" spans="1:10" ht="21.75">
      <c r="A258" s="21"/>
      <c r="B258" s="58" t="s">
        <v>47</v>
      </c>
      <c r="C258" s="59">
        <v>20</v>
      </c>
      <c r="D258" s="60">
        <v>9</v>
      </c>
      <c r="E258" s="61">
        <v>8</v>
      </c>
      <c r="F258" s="62">
        <v>4829900</v>
      </c>
      <c r="G258" s="63">
        <v>0</v>
      </c>
      <c r="H258" s="64">
        <v>2590.66973</v>
      </c>
      <c r="I258" s="65">
        <v>2590.66973</v>
      </c>
      <c r="J258" s="66">
        <v>1</v>
      </c>
    </row>
    <row r="259" spans="1:10" ht="12.75">
      <c r="A259" s="21"/>
      <c r="B259" s="67" t="s">
        <v>48</v>
      </c>
      <c r="C259" s="68">
        <v>20</v>
      </c>
      <c r="D259" s="69">
        <v>9</v>
      </c>
      <c r="E259" s="70">
        <v>8</v>
      </c>
      <c r="F259" s="71">
        <v>4829900</v>
      </c>
      <c r="G259" s="72">
        <v>1</v>
      </c>
      <c r="H259" s="73">
        <v>2590.66973</v>
      </c>
      <c r="I259" s="74">
        <v>2590.66973</v>
      </c>
      <c r="J259" s="75">
        <v>1</v>
      </c>
    </row>
    <row r="260" spans="1:10" ht="12.75">
      <c r="A260" s="21"/>
      <c r="B260" s="49" t="s">
        <v>35</v>
      </c>
      <c r="C260" s="50">
        <v>20</v>
      </c>
      <c r="D260" s="51">
        <v>9</v>
      </c>
      <c r="E260" s="52">
        <v>8</v>
      </c>
      <c r="F260" s="53">
        <v>5220000</v>
      </c>
      <c r="G260" s="54">
        <v>0</v>
      </c>
      <c r="H260" s="55">
        <v>0.2</v>
      </c>
      <c r="I260" s="56">
        <v>0</v>
      </c>
      <c r="J260" s="57">
        <v>0</v>
      </c>
    </row>
    <row r="261" spans="1:10" ht="63.75">
      <c r="A261" s="21"/>
      <c r="B261" s="58" t="s">
        <v>122</v>
      </c>
      <c r="C261" s="59">
        <v>20</v>
      </c>
      <c r="D261" s="60">
        <v>9</v>
      </c>
      <c r="E261" s="61">
        <v>8</v>
      </c>
      <c r="F261" s="62">
        <v>5222605</v>
      </c>
      <c r="G261" s="63">
        <v>0</v>
      </c>
      <c r="H261" s="64">
        <v>0.2</v>
      </c>
      <c r="I261" s="65">
        <v>0</v>
      </c>
      <c r="J261" s="66">
        <v>0</v>
      </c>
    </row>
    <row r="262" spans="1:10" ht="12.75">
      <c r="A262" s="21"/>
      <c r="B262" s="67" t="s">
        <v>59</v>
      </c>
      <c r="C262" s="68">
        <v>20</v>
      </c>
      <c r="D262" s="69">
        <v>9</v>
      </c>
      <c r="E262" s="70">
        <v>8</v>
      </c>
      <c r="F262" s="71">
        <v>5222605</v>
      </c>
      <c r="G262" s="72">
        <v>3</v>
      </c>
      <c r="H262" s="73">
        <v>0.2</v>
      </c>
      <c r="I262" s="74">
        <v>0</v>
      </c>
      <c r="J262" s="75">
        <v>0</v>
      </c>
    </row>
    <row r="263" spans="1:10" ht="24">
      <c r="A263" s="21"/>
      <c r="B263" s="40" t="s">
        <v>123</v>
      </c>
      <c r="C263" s="41">
        <v>20</v>
      </c>
      <c r="D263" s="42">
        <v>9</v>
      </c>
      <c r="E263" s="43">
        <v>10</v>
      </c>
      <c r="F263" s="44">
        <v>0</v>
      </c>
      <c r="G263" s="45">
        <v>0</v>
      </c>
      <c r="H263" s="46">
        <v>13878</v>
      </c>
      <c r="I263" s="47">
        <v>13124.87385</v>
      </c>
      <c r="J263" s="48">
        <v>0.94573</v>
      </c>
    </row>
    <row r="264" spans="1:10" ht="48">
      <c r="A264" s="21"/>
      <c r="B264" s="49" t="s">
        <v>13</v>
      </c>
      <c r="C264" s="50">
        <v>20</v>
      </c>
      <c r="D264" s="51">
        <v>9</v>
      </c>
      <c r="E264" s="52">
        <v>10</v>
      </c>
      <c r="F264" s="53">
        <v>20000</v>
      </c>
      <c r="G264" s="54">
        <v>0</v>
      </c>
      <c r="H264" s="55">
        <v>2623.6</v>
      </c>
      <c r="I264" s="56">
        <v>2587.63446</v>
      </c>
      <c r="J264" s="57">
        <v>0.98629</v>
      </c>
    </row>
    <row r="265" spans="1:10" ht="12.75">
      <c r="A265" s="21"/>
      <c r="B265" s="58" t="s">
        <v>14</v>
      </c>
      <c r="C265" s="59">
        <v>20</v>
      </c>
      <c r="D265" s="60">
        <v>9</v>
      </c>
      <c r="E265" s="61">
        <v>10</v>
      </c>
      <c r="F265" s="62">
        <v>20400</v>
      </c>
      <c r="G265" s="63">
        <v>0</v>
      </c>
      <c r="H265" s="64">
        <v>2623.6</v>
      </c>
      <c r="I265" s="65">
        <v>2587.63446</v>
      </c>
      <c r="J265" s="66">
        <v>0.98629</v>
      </c>
    </row>
    <row r="266" spans="1:10" ht="22.5">
      <c r="A266" s="21"/>
      <c r="B266" s="67" t="s">
        <v>15</v>
      </c>
      <c r="C266" s="68">
        <v>20</v>
      </c>
      <c r="D266" s="69">
        <v>9</v>
      </c>
      <c r="E266" s="70">
        <v>10</v>
      </c>
      <c r="F266" s="71">
        <v>20400</v>
      </c>
      <c r="G266" s="72">
        <v>500</v>
      </c>
      <c r="H266" s="73">
        <v>2623.6</v>
      </c>
      <c r="I266" s="74">
        <v>2587.63446</v>
      </c>
      <c r="J266" s="75">
        <v>0.98629</v>
      </c>
    </row>
    <row r="267" spans="1:10" ht="12.75">
      <c r="A267" s="21"/>
      <c r="B267" s="49" t="s">
        <v>35</v>
      </c>
      <c r="C267" s="50">
        <v>20</v>
      </c>
      <c r="D267" s="51">
        <v>9</v>
      </c>
      <c r="E267" s="52">
        <v>10</v>
      </c>
      <c r="F267" s="53">
        <v>5220000</v>
      </c>
      <c r="G267" s="54">
        <v>0</v>
      </c>
      <c r="H267" s="55">
        <v>6583.4</v>
      </c>
      <c r="I267" s="56">
        <v>5873.92299</v>
      </c>
      <c r="J267" s="57">
        <v>0.89223</v>
      </c>
    </row>
    <row r="268" spans="1:10" ht="53.25">
      <c r="A268" s="21"/>
      <c r="B268" s="58" t="s">
        <v>124</v>
      </c>
      <c r="C268" s="59">
        <v>20</v>
      </c>
      <c r="D268" s="60">
        <v>9</v>
      </c>
      <c r="E268" s="61">
        <v>10</v>
      </c>
      <c r="F268" s="62">
        <v>5222604</v>
      </c>
      <c r="G268" s="63">
        <v>0</v>
      </c>
      <c r="H268" s="64">
        <v>6583.4</v>
      </c>
      <c r="I268" s="65">
        <v>5873.92299</v>
      </c>
      <c r="J268" s="66">
        <v>0.89223</v>
      </c>
    </row>
    <row r="269" spans="1:10" ht="12.75">
      <c r="A269" s="21"/>
      <c r="B269" s="67" t="s">
        <v>59</v>
      </c>
      <c r="C269" s="68">
        <v>20</v>
      </c>
      <c r="D269" s="69">
        <v>9</v>
      </c>
      <c r="E269" s="70">
        <v>10</v>
      </c>
      <c r="F269" s="71">
        <v>5222604</v>
      </c>
      <c r="G269" s="72">
        <v>3</v>
      </c>
      <c r="H269" s="73">
        <v>6583.4</v>
      </c>
      <c r="I269" s="74">
        <v>5873.92299</v>
      </c>
      <c r="J269" s="75">
        <v>0.89223</v>
      </c>
    </row>
    <row r="270" spans="1:10" ht="12.75">
      <c r="A270" s="21"/>
      <c r="B270" s="49" t="s">
        <v>38</v>
      </c>
      <c r="C270" s="50">
        <v>20</v>
      </c>
      <c r="D270" s="51">
        <v>9</v>
      </c>
      <c r="E270" s="52">
        <v>10</v>
      </c>
      <c r="F270" s="53">
        <v>7950000</v>
      </c>
      <c r="G270" s="54">
        <v>0</v>
      </c>
      <c r="H270" s="55">
        <v>4671</v>
      </c>
      <c r="I270" s="56">
        <v>4663.3164</v>
      </c>
      <c r="J270" s="57">
        <v>0.99836</v>
      </c>
    </row>
    <row r="271" spans="1:10" ht="21.75">
      <c r="A271" s="21"/>
      <c r="B271" s="58" t="s">
        <v>39</v>
      </c>
      <c r="C271" s="59">
        <v>20</v>
      </c>
      <c r="D271" s="60">
        <v>9</v>
      </c>
      <c r="E271" s="61">
        <v>10</v>
      </c>
      <c r="F271" s="62">
        <v>7950000</v>
      </c>
      <c r="G271" s="63">
        <v>0</v>
      </c>
      <c r="H271" s="64">
        <v>4671</v>
      </c>
      <c r="I271" s="65">
        <v>4663.3164</v>
      </c>
      <c r="J271" s="66">
        <v>0.99836</v>
      </c>
    </row>
    <row r="272" spans="1:10" ht="22.5">
      <c r="A272" s="21"/>
      <c r="B272" s="67" t="s">
        <v>125</v>
      </c>
      <c r="C272" s="68">
        <v>20</v>
      </c>
      <c r="D272" s="69">
        <v>9</v>
      </c>
      <c r="E272" s="70">
        <v>10</v>
      </c>
      <c r="F272" s="71">
        <v>7950000</v>
      </c>
      <c r="G272" s="72">
        <v>79</v>
      </c>
      <c r="H272" s="73">
        <v>3130</v>
      </c>
      <c r="I272" s="74">
        <v>3129.8</v>
      </c>
      <c r="J272" s="75">
        <v>0.99994</v>
      </c>
    </row>
    <row r="273" spans="1:10" ht="22.5">
      <c r="A273" s="21"/>
      <c r="B273" s="67" t="s">
        <v>15</v>
      </c>
      <c r="C273" s="68">
        <v>20</v>
      </c>
      <c r="D273" s="69">
        <v>9</v>
      </c>
      <c r="E273" s="70">
        <v>10</v>
      </c>
      <c r="F273" s="71">
        <v>7950000</v>
      </c>
      <c r="G273" s="72">
        <v>500</v>
      </c>
      <c r="H273" s="73">
        <v>1541</v>
      </c>
      <c r="I273" s="74">
        <v>1533.5164000000002</v>
      </c>
      <c r="J273" s="75">
        <v>0.99514</v>
      </c>
    </row>
    <row r="274" spans="1:10" ht="12.75">
      <c r="A274" s="21"/>
      <c r="B274" s="31" t="s">
        <v>126</v>
      </c>
      <c r="C274" s="32">
        <v>20</v>
      </c>
      <c r="D274" s="33">
        <v>10</v>
      </c>
      <c r="E274" s="34">
        <v>0</v>
      </c>
      <c r="F274" s="35">
        <v>0</v>
      </c>
      <c r="G274" s="36">
        <v>0</v>
      </c>
      <c r="H274" s="37">
        <v>114404.3</v>
      </c>
      <c r="I274" s="38">
        <v>112192.16176</v>
      </c>
      <c r="J274" s="39">
        <v>0.98066</v>
      </c>
    </row>
    <row r="275" spans="1:10" ht="12.75">
      <c r="A275" s="21"/>
      <c r="B275" s="40" t="s">
        <v>127</v>
      </c>
      <c r="C275" s="41">
        <v>20</v>
      </c>
      <c r="D275" s="42">
        <v>10</v>
      </c>
      <c r="E275" s="43">
        <v>1</v>
      </c>
      <c r="F275" s="44">
        <v>0</v>
      </c>
      <c r="G275" s="45">
        <v>0</v>
      </c>
      <c r="H275" s="46">
        <v>464</v>
      </c>
      <c r="I275" s="47">
        <v>463.216</v>
      </c>
      <c r="J275" s="48">
        <v>0.99831</v>
      </c>
    </row>
    <row r="276" spans="1:10" ht="36">
      <c r="A276" s="21"/>
      <c r="B276" s="49" t="s">
        <v>128</v>
      </c>
      <c r="C276" s="50">
        <v>20</v>
      </c>
      <c r="D276" s="51">
        <v>10</v>
      </c>
      <c r="E276" s="52">
        <v>1</v>
      </c>
      <c r="F276" s="53">
        <v>4910000</v>
      </c>
      <c r="G276" s="54">
        <v>0</v>
      </c>
      <c r="H276" s="55">
        <v>464</v>
      </c>
      <c r="I276" s="56">
        <v>463.216</v>
      </c>
      <c r="J276" s="57">
        <v>0.99831</v>
      </c>
    </row>
    <row r="277" spans="1:10" ht="32.25">
      <c r="A277" s="21"/>
      <c r="B277" s="58" t="s">
        <v>129</v>
      </c>
      <c r="C277" s="59">
        <v>20</v>
      </c>
      <c r="D277" s="60">
        <v>10</v>
      </c>
      <c r="E277" s="61">
        <v>1</v>
      </c>
      <c r="F277" s="62">
        <v>4910100</v>
      </c>
      <c r="G277" s="63">
        <v>0</v>
      </c>
      <c r="H277" s="64">
        <v>464</v>
      </c>
      <c r="I277" s="65">
        <v>463.216</v>
      </c>
      <c r="J277" s="66">
        <v>0.99831</v>
      </c>
    </row>
    <row r="278" spans="1:10" ht="12.75">
      <c r="A278" s="21"/>
      <c r="B278" s="67" t="s">
        <v>130</v>
      </c>
      <c r="C278" s="68">
        <v>20</v>
      </c>
      <c r="D278" s="69">
        <v>10</v>
      </c>
      <c r="E278" s="70">
        <v>1</v>
      </c>
      <c r="F278" s="71">
        <v>4910100</v>
      </c>
      <c r="G278" s="72">
        <v>5</v>
      </c>
      <c r="H278" s="73">
        <v>464</v>
      </c>
      <c r="I278" s="74">
        <v>463.216</v>
      </c>
      <c r="J278" s="75">
        <v>0.99831</v>
      </c>
    </row>
    <row r="279" spans="1:10" ht="12.75">
      <c r="A279" s="21"/>
      <c r="B279" s="40" t="s">
        <v>131</v>
      </c>
      <c r="C279" s="41">
        <v>20</v>
      </c>
      <c r="D279" s="42">
        <v>10</v>
      </c>
      <c r="E279" s="43">
        <v>3</v>
      </c>
      <c r="F279" s="44">
        <v>0</v>
      </c>
      <c r="G279" s="45">
        <v>0</v>
      </c>
      <c r="H279" s="46">
        <v>33277</v>
      </c>
      <c r="I279" s="47">
        <v>32170.069059999998</v>
      </c>
      <c r="J279" s="48">
        <v>0.96674</v>
      </c>
    </row>
    <row r="280" spans="1:10" ht="24">
      <c r="A280" s="21"/>
      <c r="B280" s="49" t="s">
        <v>132</v>
      </c>
      <c r="C280" s="50">
        <v>20</v>
      </c>
      <c r="D280" s="51">
        <v>10</v>
      </c>
      <c r="E280" s="52">
        <v>3</v>
      </c>
      <c r="F280" s="53">
        <v>1040000</v>
      </c>
      <c r="G280" s="54">
        <v>0</v>
      </c>
      <c r="H280" s="55">
        <v>611.6</v>
      </c>
      <c r="I280" s="56">
        <v>609.603</v>
      </c>
      <c r="J280" s="57">
        <v>0.99673</v>
      </c>
    </row>
    <row r="281" spans="1:10" ht="21.75">
      <c r="A281" s="21"/>
      <c r="B281" s="58" t="s">
        <v>133</v>
      </c>
      <c r="C281" s="59">
        <v>20</v>
      </c>
      <c r="D281" s="60">
        <v>10</v>
      </c>
      <c r="E281" s="61">
        <v>3</v>
      </c>
      <c r="F281" s="62">
        <v>1040200</v>
      </c>
      <c r="G281" s="63">
        <v>0</v>
      </c>
      <c r="H281" s="64">
        <v>611.6</v>
      </c>
      <c r="I281" s="65">
        <v>609.603</v>
      </c>
      <c r="J281" s="66">
        <v>0.99673</v>
      </c>
    </row>
    <row r="282" spans="1:10" ht="12.75">
      <c r="A282" s="21"/>
      <c r="B282" s="67" t="s">
        <v>130</v>
      </c>
      <c r="C282" s="68">
        <v>20</v>
      </c>
      <c r="D282" s="69">
        <v>10</v>
      </c>
      <c r="E282" s="70">
        <v>3</v>
      </c>
      <c r="F282" s="71">
        <v>1040200</v>
      </c>
      <c r="G282" s="72">
        <v>5</v>
      </c>
      <c r="H282" s="73">
        <v>611.6</v>
      </c>
      <c r="I282" s="74">
        <v>609.603</v>
      </c>
      <c r="J282" s="75">
        <v>0.99673</v>
      </c>
    </row>
    <row r="283" spans="1:10" ht="12.75">
      <c r="A283" s="21"/>
      <c r="B283" s="49" t="s">
        <v>134</v>
      </c>
      <c r="C283" s="50">
        <v>20</v>
      </c>
      <c r="D283" s="51">
        <v>10</v>
      </c>
      <c r="E283" s="52">
        <v>3</v>
      </c>
      <c r="F283" s="53">
        <v>5050000</v>
      </c>
      <c r="G283" s="54">
        <v>0</v>
      </c>
      <c r="H283" s="55">
        <v>27713.4</v>
      </c>
      <c r="I283" s="56">
        <v>26608.46606</v>
      </c>
      <c r="J283" s="57">
        <v>0.96013</v>
      </c>
    </row>
    <row r="284" spans="1:10" ht="74.25">
      <c r="A284" s="21"/>
      <c r="B284" s="58" t="s">
        <v>135</v>
      </c>
      <c r="C284" s="59">
        <v>20</v>
      </c>
      <c r="D284" s="60">
        <v>10</v>
      </c>
      <c r="E284" s="61">
        <v>3</v>
      </c>
      <c r="F284" s="62">
        <v>5053401</v>
      </c>
      <c r="G284" s="63">
        <v>0</v>
      </c>
      <c r="H284" s="64">
        <v>10293</v>
      </c>
      <c r="I284" s="65">
        <v>10293</v>
      </c>
      <c r="J284" s="66">
        <v>1</v>
      </c>
    </row>
    <row r="285" spans="1:10" ht="12.75">
      <c r="A285" s="21"/>
      <c r="B285" s="67" t="s">
        <v>130</v>
      </c>
      <c r="C285" s="68">
        <v>20</v>
      </c>
      <c r="D285" s="69">
        <v>10</v>
      </c>
      <c r="E285" s="70">
        <v>3</v>
      </c>
      <c r="F285" s="71">
        <v>5053401</v>
      </c>
      <c r="G285" s="72">
        <v>5</v>
      </c>
      <c r="H285" s="73">
        <v>10293</v>
      </c>
      <c r="I285" s="74">
        <v>10293</v>
      </c>
      <c r="J285" s="75">
        <v>1</v>
      </c>
    </row>
    <row r="286" spans="1:10" ht="63.75">
      <c r="A286" s="21"/>
      <c r="B286" s="58" t="s">
        <v>136</v>
      </c>
      <c r="C286" s="59">
        <v>20</v>
      </c>
      <c r="D286" s="60">
        <v>10</v>
      </c>
      <c r="E286" s="61">
        <v>3</v>
      </c>
      <c r="F286" s="62">
        <v>5053402</v>
      </c>
      <c r="G286" s="63">
        <v>0</v>
      </c>
      <c r="H286" s="64">
        <v>8541</v>
      </c>
      <c r="I286" s="65">
        <v>8541</v>
      </c>
      <c r="J286" s="66">
        <v>1</v>
      </c>
    </row>
    <row r="287" spans="1:10" ht="12.75">
      <c r="A287" s="21"/>
      <c r="B287" s="67" t="s">
        <v>130</v>
      </c>
      <c r="C287" s="68">
        <v>20</v>
      </c>
      <c r="D287" s="69">
        <v>10</v>
      </c>
      <c r="E287" s="70">
        <v>3</v>
      </c>
      <c r="F287" s="71">
        <v>5053402</v>
      </c>
      <c r="G287" s="72">
        <v>5</v>
      </c>
      <c r="H287" s="73">
        <v>8541</v>
      </c>
      <c r="I287" s="74">
        <v>8541</v>
      </c>
      <c r="J287" s="75">
        <v>1</v>
      </c>
    </row>
    <row r="288" spans="1:10" ht="53.25">
      <c r="A288" s="21"/>
      <c r="B288" s="58" t="s">
        <v>137</v>
      </c>
      <c r="C288" s="59">
        <v>20</v>
      </c>
      <c r="D288" s="60">
        <v>10</v>
      </c>
      <c r="E288" s="61">
        <v>3</v>
      </c>
      <c r="F288" s="62">
        <v>5053600</v>
      </c>
      <c r="G288" s="63">
        <v>0</v>
      </c>
      <c r="H288" s="64">
        <v>8879.4</v>
      </c>
      <c r="I288" s="65">
        <v>7774.46606</v>
      </c>
      <c r="J288" s="66">
        <v>0.87556</v>
      </c>
    </row>
    <row r="289" spans="1:10" ht="12.75">
      <c r="A289" s="21"/>
      <c r="B289" s="67" t="s">
        <v>130</v>
      </c>
      <c r="C289" s="68">
        <v>20</v>
      </c>
      <c r="D289" s="69">
        <v>10</v>
      </c>
      <c r="E289" s="70">
        <v>3</v>
      </c>
      <c r="F289" s="71">
        <v>5053600</v>
      </c>
      <c r="G289" s="72">
        <v>5</v>
      </c>
      <c r="H289" s="73">
        <v>8879.4</v>
      </c>
      <c r="I289" s="74">
        <v>7774.46606</v>
      </c>
      <c r="J289" s="75">
        <v>0.87556</v>
      </c>
    </row>
    <row r="290" spans="1:10" ht="24">
      <c r="A290" s="21"/>
      <c r="B290" s="49" t="s">
        <v>138</v>
      </c>
      <c r="C290" s="50">
        <v>20</v>
      </c>
      <c r="D290" s="51">
        <v>10</v>
      </c>
      <c r="E290" s="52">
        <v>3</v>
      </c>
      <c r="F290" s="53">
        <v>5140000</v>
      </c>
      <c r="G290" s="54">
        <v>0</v>
      </c>
      <c r="H290" s="55">
        <v>29</v>
      </c>
      <c r="I290" s="56">
        <v>29</v>
      </c>
      <c r="J290" s="57">
        <v>1</v>
      </c>
    </row>
    <row r="291" spans="1:10" ht="12.75">
      <c r="A291" s="21"/>
      <c r="B291" s="58" t="s">
        <v>139</v>
      </c>
      <c r="C291" s="59">
        <v>20</v>
      </c>
      <c r="D291" s="60">
        <v>10</v>
      </c>
      <c r="E291" s="61">
        <v>3</v>
      </c>
      <c r="F291" s="62">
        <v>5140100</v>
      </c>
      <c r="G291" s="63">
        <v>0</v>
      </c>
      <c r="H291" s="64">
        <v>29</v>
      </c>
      <c r="I291" s="65">
        <v>29</v>
      </c>
      <c r="J291" s="66">
        <v>1</v>
      </c>
    </row>
    <row r="292" spans="1:10" ht="12.75">
      <c r="A292" s="21"/>
      <c r="B292" s="67" t="s">
        <v>130</v>
      </c>
      <c r="C292" s="68">
        <v>20</v>
      </c>
      <c r="D292" s="69">
        <v>10</v>
      </c>
      <c r="E292" s="70">
        <v>3</v>
      </c>
      <c r="F292" s="71">
        <v>5140100</v>
      </c>
      <c r="G292" s="72">
        <v>5</v>
      </c>
      <c r="H292" s="73">
        <v>29</v>
      </c>
      <c r="I292" s="74">
        <v>29</v>
      </c>
      <c r="J292" s="75">
        <v>1</v>
      </c>
    </row>
    <row r="293" spans="1:10" ht="12.75">
      <c r="A293" s="21"/>
      <c r="B293" s="49" t="s">
        <v>38</v>
      </c>
      <c r="C293" s="50">
        <v>20</v>
      </c>
      <c r="D293" s="51">
        <v>10</v>
      </c>
      <c r="E293" s="52">
        <v>3</v>
      </c>
      <c r="F293" s="53">
        <v>7950000</v>
      </c>
      <c r="G293" s="54">
        <v>0</v>
      </c>
      <c r="H293" s="55">
        <v>4923</v>
      </c>
      <c r="I293" s="56">
        <v>4923</v>
      </c>
      <c r="J293" s="57">
        <v>1</v>
      </c>
    </row>
    <row r="294" spans="1:10" ht="21.75">
      <c r="A294" s="21"/>
      <c r="B294" s="58" t="s">
        <v>39</v>
      </c>
      <c r="C294" s="59">
        <v>20</v>
      </c>
      <c r="D294" s="60">
        <v>10</v>
      </c>
      <c r="E294" s="61">
        <v>3</v>
      </c>
      <c r="F294" s="62">
        <v>7950000</v>
      </c>
      <c r="G294" s="63">
        <v>0</v>
      </c>
      <c r="H294" s="64">
        <v>4923</v>
      </c>
      <c r="I294" s="65">
        <v>4923</v>
      </c>
      <c r="J294" s="66">
        <v>1</v>
      </c>
    </row>
    <row r="295" spans="1:10" ht="22.5">
      <c r="A295" s="21"/>
      <c r="B295" s="67" t="s">
        <v>15</v>
      </c>
      <c r="C295" s="68">
        <v>20</v>
      </c>
      <c r="D295" s="69">
        <v>10</v>
      </c>
      <c r="E295" s="70">
        <v>3</v>
      </c>
      <c r="F295" s="71">
        <v>7950000</v>
      </c>
      <c r="G295" s="72">
        <v>500</v>
      </c>
      <c r="H295" s="73">
        <v>4923</v>
      </c>
      <c r="I295" s="74">
        <v>4923</v>
      </c>
      <c r="J295" s="75">
        <v>1</v>
      </c>
    </row>
    <row r="296" spans="1:10" ht="12.75">
      <c r="A296" s="21"/>
      <c r="B296" s="40" t="s">
        <v>140</v>
      </c>
      <c r="C296" s="41">
        <v>20</v>
      </c>
      <c r="D296" s="42">
        <v>10</v>
      </c>
      <c r="E296" s="43">
        <v>4</v>
      </c>
      <c r="F296" s="44">
        <v>0</v>
      </c>
      <c r="G296" s="45">
        <v>0</v>
      </c>
      <c r="H296" s="46">
        <v>54590.2</v>
      </c>
      <c r="I296" s="47">
        <v>53859.84704999999</v>
      </c>
      <c r="J296" s="48">
        <v>0.98662</v>
      </c>
    </row>
    <row r="297" spans="1:10" ht="12.75">
      <c r="A297" s="21"/>
      <c r="B297" s="49" t="s">
        <v>134</v>
      </c>
      <c r="C297" s="50">
        <v>20</v>
      </c>
      <c r="D297" s="51">
        <v>10</v>
      </c>
      <c r="E297" s="52">
        <v>4</v>
      </c>
      <c r="F297" s="53">
        <v>5050000</v>
      </c>
      <c r="G297" s="54">
        <v>0</v>
      </c>
      <c r="H297" s="55">
        <v>906.6</v>
      </c>
      <c r="I297" s="56">
        <v>906.6</v>
      </c>
      <c r="J297" s="57">
        <v>1</v>
      </c>
    </row>
    <row r="298" spans="1:10" ht="32.25">
      <c r="A298" s="21"/>
      <c r="B298" s="58" t="s">
        <v>141</v>
      </c>
      <c r="C298" s="59">
        <v>20</v>
      </c>
      <c r="D298" s="60">
        <v>10</v>
      </c>
      <c r="E298" s="61">
        <v>4</v>
      </c>
      <c r="F298" s="62">
        <v>5050502</v>
      </c>
      <c r="G298" s="63">
        <v>0</v>
      </c>
      <c r="H298" s="64">
        <v>906.6</v>
      </c>
      <c r="I298" s="65">
        <v>906.6</v>
      </c>
      <c r="J298" s="66">
        <v>1</v>
      </c>
    </row>
    <row r="299" spans="1:10" ht="12.75">
      <c r="A299" s="21"/>
      <c r="B299" s="67" t="s">
        <v>130</v>
      </c>
      <c r="C299" s="68">
        <v>20</v>
      </c>
      <c r="D299" s="69">
        <v>10</v>
      </c>
      <c r="E299" s="70">
        <v>4</v>
      </c>
      <c r="F299" s="71">
        <v>5050502</v>
      </c>
      <c r="G299" s="72">
        <v>5</v>
      </c>
      <c r="H299" s="73">
        <v>906.6</v>
      </c>
      <c r="I299" s="74">
        <v>906.6</v>
      </c>
      <c r="J299" s="75">
        <v>1</v>
      </c>
    </row>
    <row r="300" spans="1:10" ht="24">
      <c r="A300" s="21"/>
      <c r="B300" s="49" t="s">
        <v>138</v>
      </c>
      <c r="C300" s="50">
        <v>20</v>
      </c>
      <c r="D300" s="51">
        <v>10</v>
      </c>
      <c r="E300" s="52">
        <v>4</v>
      </c>
      <c r="F300" s="53">
        <v>5140000</v>
      </c>
      <c r="G300" s="54">
        <v>0</v>
      </c>
      <c r="H300" s="55">
        <v>4630</v>
      </c>
      <c r="I300" s="56">
        <v>4352.46135</v>
      </c>
      <c r="J300" s="57">
        <v>0.94006</v>
      </c>
    </row>
    <row r="301" spans="1:10" ht="12.75">
      <c r="A301" s="21"/>
      <c r="B301" s="58" t="s">
        <v>139</v>
      </c>
      <c r="C301" s="59">
        <v>20</v>
      </c>
      <c r="D301" s="60">
        <v>10</v>
      </c>
      <c r="E301" s="61">
        <v>4</v>
      </c>
      <c r="F301" s="62">
        <v>5140100</v>
      </c>
      <c r="G301" s="63">
        <v>0</v>
      </c>
      <c r="H301" s="64">
        <v>4630</v>
      </c>
      <c r="I301" s="65">
        <v>4352.46135</v>
      </c>
      <c r="J301" s="66">
        <v>0.94006</v>
      </c>
    </row>
    <row r="302" spans="1:10" ht="12.75">
      <c r="A302" s="21"/>
      <c r="B302" s="67" t="s">
        <v>130</v>
      </c>
      <c r="C302" s="68">
        <v>20</v>
      </c>
      <c r="D302" s="69">
        <v>10</v>
      </c>
      <c r="E302" s="70">
        <v>4</v>
      </c>
      <c r="F302" s="71">
        <v>5140100</v>
      </c>
      <c r="G302" s="72">
        <v>5</v>
      </c>
      <c r="H302" s="73">
        <v>4630</v>
      </c>
      <c r="I302" s="74">
        <v>4352.46135</v>
      </c>
      <c r="J302" s="75">
        <v>0.94006</v>
      </c>
    </row>
    <row r="303" spans="1:10" ht="24">
      <c r="A303" s="21"/>
      <c r="B303" s="49" t="s">
        <v>114</v>
      </c>
      <c r="C303" s="50">
        <v>20</v>
      </c>
      <c r="D303" s="51">
        <v>10</v>
      </c>
      <c r="E303" s="52">
        <v>4</v>
      </c>
      <c r="F303" s="53">
        <v>5200000</v>
      </c>
      <c r="G303" s="54">
        <v>0</v>
      </c>
      <c r="H303" s="55">
        <v>49053.6</v>
      </c>
      <c r="I303" s="56">
        <v>48600.78569999999</v>
      </c>
      <c r="J303" s="57">
        <v>0.99077</v>
      </c>
    </row>
    <row r="304" spans="1:10" ht="32.25">
      <c r="A304" s="21"/>
      <c r="B304" s="58" t="s">
        <v>142</v>
      </c>
      <c r="C304" s="59">
        <v>20</v>
      </c>
      <c r="D304" s="60">
        <v>10</v>
      </c>
      <c r="E304" s="61">
        <v>4</v>
      </c>
      <c r="F304" s="62">
        <v>5201300</v>
      </c>
      <c r="G304" s="63">
        <v>0</v>
      </c>
      <c r="H304" s="64">
        <v>49053.6</v>
      </c>
      <c r="I304" s="65">
        <v>48600.78569999999</v>
      </c>
      <c r="J304" s="66">
        <v>0.99077</v>
      </c>
    </row>
    <row r="305" spans="1:10" ht="12.75">
      <c r="A305" s="21"/>
      <c r="B305" s="67" t="s">
        <v>130</v>
      </c>
      <c r="C305" s="68">
        <v>20</v>
      </c>
      <c r="D305" s="69">
        <v>10</v>
      </c>
      <c r="E305" s="70">
        <v>4</v>
      </c>
      <c r="F305" s="71">
        <v>5201300</v>
      </c>
      <c r="G305" s="72">
        <v>5</v>
      </c>
      <c r="H305" s="73">
        <v>44334</v>
      </c>
      <c r="I305" s="74">
        <v>43888.02465</v>
      </c>
      <c r="J305" s="75">
        <v>0.98994</v>
      </c>
    </row>
    <row r="306" spans="1:10" ht="22.5">
      <c r="A306" s="21"/>
      <c r="B306" s="67" t="s">
        <v>15</v>
      </c>
      <c r="C306" s="68">
        <v>20</v>
      </c>
      <c r="D306" s="69">
        <v>10</v>
      </c>
      <c r="E306" s="70">
        <v>4</v>
      </c>
      <c r="F306" s="71">
        <v>5201300</v>
      </c>
      <c r="G306" s="72">
        <v>500</v>
      </c>
      <c r="H306" s="73">
        <v>4719.6</v>
      </c>
      <c r="I306" s="74">
        <v>4712.76105</v>
      </c>
      <c r="J306" s="75">
        <v>0.99855</v>
      </c>
    </row>
    <row r="307" spans="1:10" ht="24">
      <c r="A307" s="21"/>
      <c r="B307" s="40" t="s">
        <v>143</v>
      </c>
      <c r="C307" s="41">
        <v>20</v>
      </c>
      <c r="D307" s="42">
        <v>10</v>
      </c>
      <c r="E307" s="43">
        <v>6</v>
      </c>
      <c r="F307" s="44">
        <v>0</v>
      </c>
      <c r="G307" s="45">
        <v>0</v>
      </c>
      <c r="H307" s="46">
        <v>26073.1</v>
      </c>
      <c r="I307" s="47">
        <v>25699.029649999997</v>
      </c>
      <c r="J307" s="48">
        <v>0.98565</v>
      </c>
    </row>
    <row r="308" spans="1:10" ht="48">
      <c r="A308" s="21"/>
      <c r="B308" s="49" t="s">
        <v>13</v>
      </c>
      <c r="C308" s="50">
        <v>20</v>
      </c>
      <c r="D308" s="51">
        <v>10</v>
      </c>
      <c r="E308" s="52">
        <v>6</v>
      </c>
      <c r="F308" s="53">
        <v>20000</v>
      </c>
      <c r="G308" s="54">
        <v>0</v>
      </c>
      <c r="H308" s="55">
        <v>8259.1</v>
      </c>
      <c r="I308" s="56">
        <v>8188.31498</v>
      </c>
      <c r="J308" s="57">
        <v>0.99143</v>
      </c>
    </row>
    <row r="309" spans="1:10" ht="12.75">
      <c r="A309" s="21"/>
      <c r="B309" s="58" t="s">
        <v>14</v>
      </c>
      <c r="C309" s="59">
        <v>20</v>
      </c>
      <c r="D309" s="60">
        <v>10</v>
      </c>
      <c r="E309" s="61">
        <v>6</v>
      </c>
      <c r="F309" s="62">
        <v>20400</v>
      </c>
      <c r="G309" s="63">
        <v>0</v>
      </c>
      <c r="H309" s="64">
        <v>8259.1</v>
      </c>
      <c r="I309" s="65">
        <v>8188.31498</v>
      </c>
      <c r="J309" s="66">
        <v>0.99143</v>
      </c>
    </row>
    <row r="310" spans="1:10" ht="22.5">
      <c r="A310" s="21"/>
      <c r="B310" s="67" t="s">
        <v>15</v>
      </c>
      <c r="C310" s="68">
        <v>20</v>
      </c>
      <c r="D310" s="69">
        <v>10</v>
      </c>
      <c r="E310" s="70">
        <v>6</v>
      </c>
      <c r="F310" s="71">
        <v>20400</v>
      </c>
      <c r="G310" s="72">
        <v>500</v>
      </c>
      <c r="H310" s="73">
        <v>8259.1</v>
      </c>
      <c r="I310" s="74">
        <v>8188.31498</v>
      </c>
      <c r="J310" s="75">
        <v>0.99143</v>
      </c>
    </row>
    <row r="311" spans="1:10" ht="12.75">
      <c r="A311" s="21"/>
      <c r="B311" s="49" t="s">
        <v>38</v>
      </c>
      <c r="C311" s="50">
        <v>20</v>
      </c>
      <c r="D311" s="51">
        <v>10</v>
      </c>
      <c r="E311" s="52">
        <v>6</v>
      </c>
      <c r="F311" s="53">
        <v>7950000</v>
      </c>
      <c r="G311" s="54">
        <v>0</v>
      </c>
      <c r="H311" s="55">
        <v>17814</v>
      </c>
      <c r="I311" s="56">
        <v>17510.71467</v>
      </c>
      <c r="J311" s="57">
        <v>0.98297</v>
      </c>
    </row>
    <row r="312" spans="1:10" ht="21.75">
      <c r="A312" s="21"/>
      <c r="B312" s="58" t="s">
        <v>39</v>
      </c>
      <c r="C312" s="59">
        <v>20</v>
      </c>
      <c r="D312" s="60">
        <v>10</v>
      </c>
      <c r="E312" s="61">
        <v>6</v>
      </c>
      <c r="F312" s="62">
        <v>7950000</v>
      </c>
      <c r="G312" s="63">
        <v>0</v>
      </c>
      <c r="H312" s="64">
        <v>17814</v>
      </c>
      <c r="I312" s="65">
        <v>17510.71467</v>
      </c>
      <c r="J312" s="66">
        <v>0.98297</v>
      </c>
    </row>
    <row r="313" spans="1:10" ht="12.75">
      <c r="A313" s="21"/>
      <c r="B313" s="67" t="s">
        <v>139</v>
      </c>
      <c r="C313" s="68">
        <v>20</v>
      </c>
      <c r="D313" s="69">
        <v>10</v>
      </c>
      <c r="E313" s="70">
        <v>6</v>
      </c>
      <c r="F313" s="71">
        <v>7950000</v>
      </c>
      <c r="G313" s="72">
        <v>482</v>
      </c>
      <c r="H313" s="73">
        <v>0</v>
      </c>
      <c r="I313" s="74">
        <v>0</v>
      </c>
      <c r="J313" s="75">
        <v>0</v>
      </c>
    </row>
    <row r="314" spans="1:10" ht="22.5">
      <c r="A314" s="21"/>
      <c r="B314" s="67" t="s">
        <v>15</v>
      </c>
      <c r="C314" s="68">
        <v>20</v>
      </c>
      <c r="D314" s="69">
        <v>10</v>
      </c>
      <c r="E314" s="70">
        <v>6</v>
      </c>
      <c r="F314" s="71">
        <v>7950000</v>
      </c>
      <c r="G314" s="72">
        <v>500</v>
      </c>
      <c r="H314" s="73">
        <v>17814</v>
      </c>
      <c r="I314" s="74">
        <v>17510.71467</v>
      </c>
      <c r="J314" s="75">
        <v>0.98297</v>
      </c>
    </row>
    <row r="315" spans="1:10" ht="25.5">
      <c r="A315" s="21"/>
      <c r="B315" s="76" t="s">
        <v>144</v>
      </c>
      <c r="C315" s="77">
        <v>188</v>
      </c>
      <c r="D315" s="78">
        <v>0</v>
      </c>
      <c r="E315" s="79">
        <v>0</v>
      </c>
      <c r="F315" s="80">
        <v>0</v>
      </c>
      <c r="G315" s="81">
        <v>0</v>
      </c>
      <c r="H315" s="82">
        <v>154050.6</v>
      </c>
      <c r="I315" s="83">
        <v>153301.7</v>
      </c>
      <c r="J315" s="84">
        <v>0.99514</v>
      </c>
    </row>
    <row r="316" spans="1:10" ht="25.5">
      <c r="A316" s="21"/>
      <c r="B316" s="31" t="s">
        <v>40</v>
      </c>
      <c r="C316" s="32">
        <v>188</v>
      </c>
      <c r="D316" s="33">
        <v>3</v>
      </c>
      <c r="E316" s="34">
        <v>0</v>
      </c>
      <c r="F316" s="35">
        <v>0</v>
      </c>
      <c r="G316" s="36">
        <v>0</v>
      </c>
      <c r="H316" s="37">
        <v>154050.63244</v>
      </c>
      <c r="I316" s="38">
        <v>153301.71871999998</v>
      </c>
      <c r="J316" s="39">
        <v>0.99514</v>
      </c>
    </row>
    <row r="317" spans="1:10" ht="12.75">
      <c r="A317" s="21"/>
      <c r="B317" s="40" t="s">
        <v>145</v>
      </c>
      <c r="C317" s="41">
        <v>188</v>
      </c>
      <c r="D317" s="42">
        <v>3</v>
      </c>
      <c r="E317" s="43">
        <v>2</v>
      </c>
      <c r="F317" s="44">
        <v>0</v>
      </c>
      <c r="G317" s="45">
        <v>0</v>
      </c>
      <c r="H317" s="46">
        <v>154050.63244</v>
      </c>
      <c r="I317" s="47">
        <v>153301.71871999998</v>
      </c>
      <c r="J317" s="48">
        <v>0.99514</v>
      </c>
    </row>
    <row r="318" spans="1:10" ht="12.75">
      <c r="A318" s="21"/>
      <c r="B318" s="49" t="s">
        <v>146</v>
      </c>
      <c r="C318" s="50">
        <v>188</v>
      </c>
      <c r="D318" s="51">
        <v>3</v>
      </c>
      <c r="E318" s="52">
        <v>2</v>
      </c>
      <c r="F318" s="53">
        <v>2020000</v>
      </c>
      <c r="G318" s="54">
        <v>0</v>
      </c>
      <c r="H318" s="55">
        <v>153064.63244</v>
      </c>
      <c r="I318" s="56">
        <v>152431.92871999997</v>
      </c>
      <c r="J318" s="57">
        <v>0.99587</v>
      </c>
    </row>
    <row r="319" spans="1:10" ht="63.75">
      <c r="A319" s="21"/>
      <c r="B319" s="58" t="s">
        <v>147</v>
      </c>
      <c r="C319" s="59">
        <v>188</v>
      </c>
      <c r="D319" s="60">
        <v>3</v>
      </c>
      <c r="E319" s="61">
        <v>2</v>
      </c>
      <c r="F319" s="62">
        <v>2020100</v>
      </c>
      <c r="G319" s="63">
        <v>0</v>
      </c>
      <c r="H319" s="64">
        <v>13146</v>
      </c>
      <c r="I319" s="65">
        <v>13146</v>
      </c>
      <c r="J319" s="66">
        <v>1</v>
      </c>
    </row>
    <row r="320" spans="1:10" ht="33.75">
      <c r="A320" s="21"/>
      <c r="B320" s="67" t="s">
        <v>148</v>
      </c>
      <c r="C320" s="68">
        <v>188</v>
      </c>
      <c r="D320" s="69">
        <v>3</v>
      </c>
      <c r="E320" s="70">
        <v>2</v>
      </c>
      <c r="F320" s="71">
        <v>2020100</v>
      </c>
      <c r="G320" s="72">
        <v>14</v>
      </c>
      <c r="H320" s="73">
        <v>13146</v>
      </c>
      <c r="I320" s="74">
        <v>13146</v>
      </c>
      <c r="J320" s="75">
        <v>1</v>
      </c>
    </row>
    <row r="321" spans="1:10" ht="12.75">
      <c r="A321" s="21"/>
      <c r="B321" s="58" t="s">
        <v>149</v>
      </c>
      <c r="C321" s="59">
        <v>188</v>
      </c>
      <c r="D321" s="60">
        <v>3</v>
      </c>
      <c r="E321" s="61">
        <v>2</v>
      </c>
      <c r="F321" s="62">
        <v>2025800</v>
      </c>
      <c r="G321" s="63">
        <v>0</v>
      </c>
      <c r="H321" s="64">
        <v>108759</v>
      </c>
      <c r="I321" s="65">
        <v>108652.61536</v>
      </c>
      <c r="J321" s="66">
        <v>0.99902</v>
      </c>
    </row>
    <row r="322" spans="1:10" ht="33.75">
      <c r="A322" s="21"/>
      <c r="B322" s="67" t="s">
        <v>148</v>
      </c>
      <c r="C322" s="68">
        <v>188</v>
      </c>
      <c r="D322" s="69">
        <v>3</v>
      </c>
      <c r="E322" s="70">
        <v>2</v>
      </c>
      <c r="F322" s="71">
        <v>2025800</v>
      </c>
      <c r="G322" s="72">
        <v>14</v>
      </c>
      <c r="H322" s="73">
        <v>108759</v>
      </c>
      <c r="I322" s="74">
        <v>108652.61536</v>
      </c>
      <c r="J322" s="75">
        <v>0.99902</v>
      </c>
    </row>
    <row r="323" spans="1:10" ht="32.25">
      <c r="A323" s="21"/>
      <c r="B323" s="58" t="s">
        <v>150</v>
      </c>
      <c r="C323" s="59">
        <v>188</v>
      </c>
      <c r="D323" s="60">
        <v>3</v>
      </c>
      <c r="E323" s="61">
        <v>2</v>
      </c>
      <c r="F323" s="62">
        <v>2026700</v>
      </c>
      <c r="G323" s="63">
        <v>0</v>
      </c>
      <c r="H323" s="64">
        <v>25216.632439999998</v>
      </c>
      <c r="I323" s="65">
        <v>24712.672329999998</v>
      </c>
      <c r="J323" s="66">
        <v>0.98001</v>
      </c>
    </row>
    <row r="324" spans="1:10" ht="33.75">
      <c r="A324" s="21"/>
      <c r="B324" s="67" t="s">
        <v>148</v>
      </c>
      <c r="C324" s="68">
        <v>188</v>
      </c>
      <c r="D324" s="69">
        <v>3</v>
      </c>
      <c r="E324" s="70">
        <v>2</v>
      </c>
      <c r="F324" s="71">
        <v>2026700</v>
      </c>
      <c r="G324" s="72">
        <v>14</v>
      </c>
      <c r="H324" s="73">
        <v>25216.632439999998</v>
      </c>
      <c r="I324" s="74">
        <v>24712.672329999998</v>
      </c>
      <c r="J324" s="75">
        <v>0.98001</v>
      </c>
    </row>
    <row r="325" spans="1:10" ht="12.75">
      <c r="A325" s="21"/>
      <c r="B325" s="58" t="s">
        <v>151</v>
      </c>
      <c r="C325" s="59">
        <v>188</v>
      </c>
      <c r="D325" s="60">
        <v>3</v>
      </c>
      <c r="E325" s="61">
        <v>2</v>
      </c>
      <c r="F325" s="62">
        <v>2027200</v>
      </c>
      <c r="G325" s="63">
        <v>0</v>
      </c>
      <c r="H325" s="64">
        <v>995</v>
      </c>
      <c r="I325" s="65">
        <v>995</v>
      </c>
      <c r="J325" s="66">
        <v>1</v>
      </c>
    </row>
    <row r="326" spans="1:10" ht="33.75">
      <c r="A326" s="21"/>
      <c r="B326" s="67" t="s">
        <v>148</v>
      </c>
      <c r="C326" s="68">
        <v>188</v>
      </c>
      <c r="D326" s="69">
        <v>3</v>
      </c>
      <c r="E326" s="70">
        <v>2</v>
      </c>
      <c r="F326" s="71">
        <v>2027200</v>
      </c>
      <c r="G326" s="72">
        <v>14</v>
      </c>
      <c r="H326" s="73">
        <v>995</v>
      </c>
      <c r="I326" s="74">
        <v>995</v>
      </c>
      <c r="J326" s="75">
        <v>1</v>
      </c>
    </row>
    <row r="327" spans="1:10" ht="32.25">
      <c r="A327" s="21"/>
      <c r="B327" s="58" t="s">
        <v>152</v>
      </c>
      <c r="C327" s="59">
        <v>188</v>
      </c>
      <c r="D327" s="60">
        <v>3</v>
      </c>
      <c r="E327" s="61">
        <v>2</v>
      </c>
      <c r="F327" s="62">
        <v>2027600</v>
      </c>
      <c r="G327" s="63">
        <v>0</v>
      </c>
      <c r="H327" s="64">
        <v>4948</v>
      </c>
      <c r="I327" s="65">
        <v>4925.641030000001</v>
      </c>
      <c r="J327" s="66">
        <v>0.99548</v>
      </c>
    </row>
    <row r="328" spans="1:10" ht="12.75">
      <c r="A328" s="21"/>
      <c r="B328" s="67" t="s">
        <v>130</v>
      </c>
      <c r="C328" s="68">
        <v>188</v>
      </c>
      <c r="D328" s="69">
        <v>3</v>
      </c>
      <c r="E328" s="70">
        <v>2</v>
      </c>
      <c r="F328" s="71">
        <v>2027600</v>
      </c>
      <c r="G328" s="72">
        <v>5</v>
      </c>
      <c r="H328" s="73">
        <v>4948</v>
      </c>
      <c r="I328" s="74">
        <v>4925.641030000001</v>
      </c>
      <c r="J328" s="75">
        <v>0.99548</v>
      </c>
    </row>
    <row r="329" spans="1:10" ht="12.75">
      <c r="A329" s="21"/>
      <c r="B329" s="49" t="s">
        <v>38</v>
      </c>
      <c r="C329" s="50">
        <v>188</v>
      </c>
      <c r="D329" s="51">
        <v>3</v>
      </c>
      <c r="E329" s="52">
        <v>2</v>
      </c>
      <c r="F329" s="53">
        <v>7950000</v>
      </c>
      <c r="G329" s="54">
        <v>0</v>
      </c>
      <c r="H329" s="55">
        <v>986</v>
      </c>
      <c r="I329" s="56">
        <v>869.79</v>
      </c>
      <c r="J329" s="57">
        <v>0.88214</v>
      </c>
    </row>
    <row r="330" spans="1:10" ht="21.75">
      <c r="A330" s="21"/>
      <c r="B330" s="58" t="s">
        <v>39</v>
      </c>
      <c r="C330" s="59">
        <v>188</v>
      </c>
      <c r="D330" s="60">
        <v>3</v>
      </c>
      <c r="E330" s="61">
        <v>2</v>
      </c>
      <c r="F330" s="62">
        <v>7950000</v>
      </c>
      <c r="G330" s="63">
        <v>0</v>
      </c>
      <c r="H330" s="64">
        <v>986</v>
      </c>
      <c r="I330" s="65">
        <v>869.79</v>
      </c>
      <c r="J330" s="66">
        <v>0.88214</v>
      </c>
    </row>
    <row r="331" spans="1:10" ht="22.5">
      <c r="A331" s="21"/>
      <c r="B331" s="67" t="s">
        <v>15</v>
      </c>
      <c r="C331" s="68">
        <v>188</v>
      </c>
      <c r="D331" s="69">
        <v>3</v>
      </c>
      <c r="E331" s="70">
        <v>2</v>
      </c>
      <c r="F331" s="71">
        <v>7950000</v>
      </c>
      <c r="G331" s="72">
        <v>500</v>
      </c>
      <c r="H331" s="73">
        <v>986</v>
      </c>
      <c r="I331" s="74">
        <v>869.79</v>
      </c>
      <c r="J331" s="75">
        <v>0.88214</v>
      </c>
    </row>
    <row r="332" spans="1:10" ht="12.75">
      <c r="A332" s="21"/>
      <c r="B332" s="76" t="s">
        <v>153</v>
      </c>
      <c r="C332" s="77">
        <v>230</v>
      </c>
      <c r="D332" s="78">
        <v>0</v>
      </c>
      <c r="E332" s="79">
        <v>0</v>
      </c>
      <c r="F332" s="80">
        <v>0</v>
      </c>
      <c r="G332" s="81">
        <v>0</v>
      </c>
      <c r="H332" s="82">
        <v>772695.2</v>
      </c>
      <c r="I332" s="83">
        <v>764742.9</v>
      </c>
      <c r="J332" s="84">
        <v>0.98971</v>
      </c>
    </row>
    <row r="333" spans="1:10" ht="12.75">
      <c r="A333" s="21"/>
      <c r="B333" s="31" t="s">
        <v>49</v>
      </c>
      <c r="C333" s="32">
        <v>230</v>
      </c>
      <c r="D333" s="33">
        <v>4</v>
      </c>
      <c r="E333" s="34">
        <v>0</v>
      </c>
      <c r="F333" s="35">
        <v>0</v>
      </c>
      <c r="G333" s="36">
        <v>0</v>
      </c>
      <c r="H333" s="37">
        <v>57.8</v>
      </c>
      <c r="I333" s="38">
        <v>57.7365</v>
      </c>
      <c r="J333" s="39">
        <v>0.9989</v>
      </c>
    </row>
    <row r="334" spans="1:10" ht="12.75">
      <c r="A334" s="21"/>
      <c r="B334" s="40" t="s">
        <v>154</v>
      </c>
      <c r="C334" s="41">
        <v>230</v>
      </c>
      <c r="D334" s="42">
        <v>4</v>
      </c>
      <c r="E334" s="43">
        <v>1</v>
      </c>
      <c r="F334" s="44">
        <v>0</v>
      </c>
      <c r="G334" s="45">
        <v>0</v>
      </c>
      <c r="H334" s="46">
        <v>57.8</v>
      </c>
      <c r="I334" s="47">
        <v>57.7365</v>
      </c>
      <c r="J334" s="48">
        <v>0.9989</v>
      </c>
    </row>
    <row r="335" spans="1:10" ht="12.75">
      <c r="A335" s="21"/>
      <c r="B335" s="49" t="s">
        <v>35</v>
      </c>
      <c r="C335" s="50">
        <v>230</v>
      </c>
      <c r="D335" s="51">
        <v>4</v>
      </c>
      <c r="E335" s="52">
        <v>1</v>
      </c>
      <c r="F335" s="53">
        <v>5220000</v>
      </c>
      <c r="G335" s="54">
        <v>0</v>
      </c>
      <c r="H335" s="55">
        <v>57.8</v>
      </c>
      <c r="I335" s="56">
        <v>57.7365</v>
      </c>
      <c r="J335" s="57">
        <v>0.9989</v>
      </c>
    </row>
    <row r="336" spans="1:10" ht="21.75">
      <c r="A336" s="21"/>
      <c r="B336" s="58" t="s">
        <v>155</v>
      </c>
      <c r="C336" s="59">
        <v>230</v>
      </c>
      <c r="D336" s="60">
        <v>4</v>
      </c>
      <c r="E336" s="61">
        <v>1</v>
      </c>
      <c r="F336" s="62">
        <v>5224500</v>
      </c>
      <c r="G336" s="63">
        <v>0</v>
      </c>
      <c r="H336" s="64">
        <v>57.8</v>
      </c>
      <c r="I336" s="65">
        <v>57.7365</v>
      </c>
      <c r="J336" s="66">
        <v>0.9989</v>
      </c>
    </row>
    <row r="337" spans="1:10" ht="12.75">
      <c r="A337" s="21"/>
      <c r="B337" s="67" t="s">
        <v>156</v>
      </c>
      <c r="C337" s="68">
        <v>230</v>
      </c>
      <c r="D337" s="69">
        <v>4</v>
      </c>
      <c r="E337" s="70">
        <v>1</v>
      </c>
      <c r="F337" s="71">
        <v>5224500</v>
      </c>
      <c r="G337" s="72">
        <v>13</v>
      </c>
      <c r="H337" s="73">
        <v>57.8</v>
      </c>
      <c r="I337" s="74">
        <v>57.7365</v>
      </c>
      <c r="J337" s="75">
        <v>0.9989</v>
      </c>
    </row>
    <row r="338" spans="1:10" ht="12.75">
      <c r="A338" s="21"/>
      <c r="B338" s="31" t="s">
        <v>157</v>
      </c>
      <c r="C338" s="32">
        <v>230</v>
      </c>
      <c r="D338" s="33">
        <v>6</v>
      </c>
      <c r="E338" s="34">
        <v>0</v>
      </c>
      <c r="F338" s="35">
        <v>0</v>
      </c>
      <c r="G338" s="36">
        <v>0</v>
      </c>
      <c r="H338" s="37">
        <v>23</v>
      </c>
      <c r="I338" s="38">
        <v>23</v>
      </c>
      <c r="J338" s="39">
        <v>1</v>
      </c>
    </row>
    <row r="339" spans="1:10" ht="24">
      <c r="A339" s="21"/>
      <c r="B339" s="40" t="s">
        <v>158</v>
      </c>
      <c r="C339" s="41">
        <v>230</v>
      </c>
      <c r="D339" s="42">
        <v>6</v>
      </c>
      <c r="E339" s="43">
        <v>5</v>
      </c>
      <c r="F339" s="44">
        <v>0</v>
      </c>
      <c r="G339" s="45">
        <v>0</v>
      </c>
      <c r="H339" s="46">
        <v>23</v>
      </c>
      <c r="I339" s="47">
        <v>23</v>
      </c>
      <c r="J339" s="48">
        <v>1</v>
      </c>
    </row>
    <row r="340" spans="1:10" ht="12.75">
      <c r="A340" s="21"/>
      <c r="B340" s="49" t="s">
        <v>35</v>
      </c>
      <c r="C340" s="50">
        <v>230</v>
      </c>
      <c r="D340" s="51">
        <v>6</v>
      </c>
      <c r="E340" s="52">
        <v>5</v>
      </c>
      <c r="F340" s="53">
        <v>5220000</v>
      </c>
      <c r="G340" s="54">
        <v>0</v>
      </c>
      <c r="H340" s="55">
        <v>23</v>
      </c>
      <c r="I340" s="56">
        <v>23</v>
      </c>
      <c r="J340" s="57">
        <v>1</v>
      </c>
    </row>
    <row r="341" spans="1:10" ht="21.75">
      <c r="A341" s="21"/>
      <c r="B341" s="58" t="s">
        <v>159</v>
      </c>
      <c r="C341" s="59">
        <v>230</v>
      </c>
      <c r="D341" s="60">
        <v>6</v>
      </c>
      <c r="E341" s="61">
        <v>5</v>
      </c>
      <c r="F341" s="62">
        <v>5222200</v>
      </c>
      <c r="G341" s="63">
        <v>0</v>
      </c>
      <c r="H341" s="64">
        <v>23</v>
      </c>
      <c r="I341" s="65">
        <v>23</v>
      </c>
      <c r="J341" s="66">
        <v>1</v>
      </c>
    </row>
    <row r="342" spans="1:10" ht="12.75">
      <c r="A342" s="21"/>
      <c r="B342" s="67" t="s">
        <v>160</v>
      </c>
      <c r="C342" s="68">
        <v>230</v>
      </c>
      <c r="D342" s="69">
        <v>6</v>
      </c>
      <c r="E342" s="70">
        <v>5</v>
      </c>
      <c r="F342" s="71">
        <v>5222200</v>
      </c>
      <c r="G342" s="72">
        <v>443</v>
      </c>
      <c r="H342" s="73">
        <v>23</v>
      </c>
      <c r="I342" s="74">
        <v>23</v>
      </c>
      <c r="J342" s="75">
        <v>1</v>
      </c>
    </row>
    <row r="343" spans="1:10" ht="12.75">
      <c r="A343" s="21"/>
      <c r="B343" s="31" t="s">
        <v>87</v>
      </c>
      <c r="C343" s="32">
        <v>230</v>
      </c>
      <c r="D343" s="33">
        <v>7</v>
      </c>
      <c r="E343" s="34">
        <v>0</v>
      </c>
      <c r="F343" s="35">
        <v>0</v>
      </c>
      <c r="G343" s="36">
        <v>0</v>
      </c>
      <c r="H343" s="37">
        <v>761635.955</v>
      </c>
      <c r="I343" s="38">
        <v>756359.6559600005</v>
      </c>
      <c r="J343" s="39">
        <v>0.99307</v>
      </c>
    </row>
    <row r="344" spans="1:10" ht="12.75">
      <c r="A344" s="21"/>
      <c r="B344" s="40" t="s">
        <v>88</v>
      </c>
      <c r="C344" s="41">
        <v>230</v>
      </c>
      <c r="D344" s="42">
        <v>7</v>
      </c>
      <c r="E344" s="43">
        <v>1</v>
      </c>
      <c r="F344" s="44">
        <v>0</v>
      </c>
      <c r="G344" s="45">
        <v>0</v>
      </c>
      <c r="H344" s="46">
        <v>277808.351</v>
      </c>
      <c r="I344" s="47">
        <v>274276.27073999995</v>
      </c>
      <c r="J344" s="48">
        <v>0.98729</v>
      </c>
    </row>
    <row r="345" spans="1:10" ht="12.75">
      <c r="A345" s="21"/>
      <c r="B345" s="49" t="s">
        <v>89</v>
      </c>
      <c r="C345" s="50">
        <v>230</v>
      </c>
      <c r="D345" s="51">
        <v>7</v>
      </c>
      <c r="E345" s="52">
        <v>1</v>
      </c>
      <c r="F345" s="53">
        <v>4200000</v>
      </c>
      <c r="G345" s="54">
        <v>0</v>
      </c>
      <c r="H345" s="55">
        <v>271972.151</v>
      </c>
      <c r="I345" s="56">
        <v>268441.2061</v>
      </c>
      <c r="J345" s="57">
        <v>0.98702</v>
      </c>
    </row>
    <row r="346" spans="1:10" ht="21.75">
      <c r="A346" s="21"/>
      <c r="B346" s="58" t="s">
        <v>47</v>
      </c>
      <c r="C346" s="59">
        <v>230</v>
      </c>
      <c r="D346" s="60">
        <v>7</v>
      </c>
      <c r="E346" s="61">
        <v>1</v>
      </c>
      <c r="F346" s="62">
        <v>4209900</v>
      </c>
      <c r="G346" s="63">
        <v>0</v>
      </c>
      <c r="H346" s="64">
        <v>271972.151</v>
      </c>
      <c r="I346" s="65">
        <v>268441.2061</v>
      </c>
      <c r="J346" s="66">
        <v>0.98702</v>
      </c>
    </row>
    <row r="347" spans="1:10" ht="12.75">
      <c r="A347" s="21"/>
      <c r="B347" s="67" t="s">
        <v>48</v>
      </c>
      <c r="C347" s="68">
        <v>230</v>
      </c>
      <c r="D347" s="69">
        <v>7</v>
      </c>
      <c r="E347" s="70">
        <v>1</v>
      </c>
      <c r="F347" s="71">
        <v>4209900</v>
      </c>
      <c r="G347" s="72">
        <v>1</v>
      </c>
      <c r="H347" s="73">
        <v>267577.651</v>
      </c>
      <c r="I347" s="74">
        <v>264157.70610000007</v>
      </c>
      <c r="J347" s="75">
        <v>0.98722</v>
      </c>
    </row>
    <row r="348" spans="1:10" ht="12.75">
      <c r="A348" s="21"/>
      <c r="B348" s="67" t="s">
        <v>161</v>
      </c>
      <c r="C348" s="68">
        <v>230</v>
      </c>
      <c r="D348" s="69">
        <v>7</v>
      </c>
      <c r="E348" s="70">
        <v>1</v>
      </c>
      <c r="F348" s="71">
        <v>4209900</v>
      </c>
      <c r="G348" s="72">
        <v>19</v>
      </c>
      <c r="H348" s="73">
        <v>4394.5</v>
      </c>
      <c r="I348" s="74">
        <v>4283.5</v>
      </c>
      <c r="J348" s="75">
        <v>0.97474</v>
      </c>
    </row>
    <row r="349" spans="1:10" ht="12.75">
      <c r="A349" s="21"/>
      <c r="B349" s="49" t="s">
        <v>35</v>
      </c>
      <c r="C349" s="50">
        <v>230</v>
      </c>
      <c r="D349" s="51">
        <v>7</v>
      </c>
      <c r="E349" s="52">
        <v>1</v>
      </c>
      <c r="F349" s="53">
        <v>5220000</v>
      </c>
      <c r="G349" s="54">
        <v>0</v>
      </c>
      <c r="H349" s="55">
        <v>3381.2</v>
      </c>
      <c r="I349" s="56">
        <v>3380.8357900000005</v>
      </c>
      <c r="J349" s="57">
        <v>0.99989</v>
      </c>
    </row>
    <row r="350" spans="1:10" ht="32.25">
      <c r="A350" s="21"/>
      <c r="B350" s="58" t="s">
        <v>92</v>
      </c>
      <c r="C350" s="59">
        <v>230</v>
      </c>
      <c r="D350" s="60">
        <v>7</v>
      </c>
      <c r="E350" s="61">
        <v>1</v>
      </c>
      <c r="F350" s="62">
        <v>5225602</v>
      </c>
      <c r="G350" s="63">
        <v>0</v>
      </c>
      <c r="H350" s="64">
        <v>3381.2</v>
      </c>
      <c r="I350" s="65">
        <v>3380.8357900000005</v>
      </c>
      <c r="J350" s="66">
        <v>0.99989</v>
      </c>
    </row>
    <row r="351" spans="1:10" ht="12.75">
      <c r="A351" s="21"/>
      <c r="B351" s="67" t="s">
        <v>48</v>
      </c>
      <c r="C351" s="68">
        <v>230</v>
      </c>
      <c r="D351" s="69">
        <v>7</v>
      </c>
      <c r="E351" s="70">
        <v>1</v>
      </c>
      <c r="F351" s="71">
        <v>5225602</v>
      </c>
      <c r="G351" s="72">
        <v>1</v>
      </c>
      <c r="H351" s="73">
        <v>3381.2</v>
      </c>
      <c r="I351" s="74">
        <v>3380.8357900000005</v>
      </c>
      <c r="J351" s="75">
        <v>0.99989</v>
      </c>
    </row>
    <row r="352" spans="1:10" ht="12.75">
      <c r="A352" s="21"/>
      <c r="B352" s="49" t="s">
        <v>38</v>
      </c>
      <c r="C352" s="50">
        <v>230</v>
      </c>
      <c r="D352" s="51">
        <v>7</v>
      </c>
      <c r="E352" s="52">
        <v>1</v>
      </c>
      <c r="F352" s="53">
        <v>7950000</v>
      </c>
      <c r="G352" s="54">
        <v>0</v>
      </c>
      <c r="H352" s="55">
        <v>2455</v>
      </c>
      <c r="I352" s="56">
        <v>2454.22885</v>
      </c>
      <c r="J352" s="57">
        <v>0.99969</v>
      </c>
    </row>
    <row r="353" spans="1:10" ht="21.75">
      <c r="A353" s="21"/>
      <c r="B353" s="58" t="s">
        <v>39</v>
      </c>
      <c r="C353" s="59">
        <v>230</v>
      </c>
      <c r="D353" s="60">
        <v>7</v>
      </c>
      <c r="E353" s="61">
        <v>1</v>
      </c>
      <c r="F353" s="62">
        <v>7950000</v>
      </c>
      <c r="G353" s="63">
        <v>0</v>
      </c>
      <c r="H353" s="64">
        <v>2455</v>
      </c>
      <c r="I353" s="65">
        <v>2454.22885</v>
      </c>
      <c r="J353" s="66">
        <v>0.99969</v>
      </c>
    </row>
    <row r="354" spans="1:10" ht="12.75">
      <c r="A354" s="21"/>
      <c r="B354" s="67" t="s">
        <v>48</v>
      </c>
      <c r="C354" s="68">
        <v>230</v>
      </c>
      <c r="D354" s="69">
        <v>7</v>
      </c>
      <c r="E354" s="70">
        <v>1</v>
      </c>
      <c r="F354" s="71">
        <v>7950000</v>
      </c>
      <c r="G354" s="72">
        <v>1</v>
      </c>
      <c r="H354" s="73">
        <v>2455</v>
      </c>
      <c r="I354" s="74">
        <v>2454.22885</v>
      </c>
      <c r="J354" s="75">
        <v>0.99969</v>
      </c>
    </row>
    <row r="355" spans="1:10" ht="12.75">
      <c r="A355" s="21"/>
      <c r="B355" s="40" t="s">
        <v>93</v>
      </c>
      <c r="C355" s="41">
        <v>230</v>
      </c>
      <c r="D355" s="42">
        <v>7</v>
      </c>
      <c r="E355" s="43">
        <v>2</v>
      </c>
      <c r="F355" s="44">
        <v>0</v>
      </c>
      <c r="G355" s="45">
        <v>0</v>
      </c>
      <c r="H355" s="46">
        <v>436157.6</v>
      </c>
      <c r="I355" s="47">
        <v>434630.03581000003</v>
      </c>
      <c r="J355" s="48">
        <v>0.9965</v>
      </c>
    </row>
    <row r="356" spans="1:10" ht="24">
      <c r="A356" s="21"/>
      <c r="B356" s="49" t="s">
        <v>94</v>
      </c>
      <c r="C356" s="50">
        <v>230</v>
      </c>
      <c r="D356" s="51">
        <v>7</v>
      </c>
      <c r="E356" s="52">
        <v>2</v>
      </c>
      <c r="F356" s="53">
        <v>4210000</v>
      </c>
      <c r="G356" s="54">
        <v>0</v>
      </c>
      <c r="H356" s="55">
        <v>405471</v>
      </c>
      <c r="I356" s="56">
        <v>405006.27998</v>
      </c>
      <c r="J356" s="57">
        <v>0.99885</v>
      </c>
    </row>
    <row r="357" spans="1:10" ht="21.75">
      <c r="A357" s="21"/>
      <c r="B357" s="58" t="s">
        <v>47</v>
      </c>
      <c r="C357" s="59">
        <v>230</v>
      </c>
      <c r="D357" s="60">
        <v>7</v>
      </c>
      <c r="E357" s="61">
        <v>2</v>
      </c>
      <c r="F357" s="62">
        <v>4219900</v>
      </c>
      <c r="G357" s="63">
        <v>0</v>
      </c>
      <c r="H357" s="64">
        <v>405471</v>
      </c>
      <c r="I357" s="65">
        <v>405006.27998</v>
      </c>
      <c r="J357" s="66">
        <v>0.99885</v>
      </c>
    </row>
    <row r="358" spans="1:10" ht="12.75">
      <c r="A358" s="21"/>
      <c r="B358" s="67" t="s">
        <v>48</v>
      </c>
      <c r="C358" s="68">
        <v>230</v>
      </c>
      <c r="D358" s="69">
        <v>7</v>
      </c>
      <c r="E358" s="70">
        <v>2</v>
      </c>
      <c r="F358" s="71">
        <v>4219900</v>
      </c>
      <c r="G358" s="72">
        <v>1</v>
      </c>
      <c r="H358" s="73">
        <v>405471</v>
      </c>
      <c r="I358" s="74">
        <v>405006.27998</v>
      </c>
      <c r="J358" s="75">
        <v>0.99885</v>
      </c>
    </row>
    <row r="359" spans="1:10" ht="12.75">
      <c r="A359" s="21"/>
      <c r="B359" s="49" t="s">
        <v>95</v>
      </c>
      <c r="C359" s="50">
        <v>230</v>
      </c>
      <c r="D359" s="51">
        <v>7</v>
      </c>
      <c r="E359" s="52">
        <v>2</v>
      </c>
      <c r="F359" s="53">
        <v>4230000</v>
      </c>
      <c r="G359" s="54">
        <v>0</v>
      </c>
      <c r="H359" s="55">
        <v>15817</v>
      </c>
      <c r="I359" s="56">
        <v>15631.240230000003</v>
      </c>
      <c r="J359" s="57">
        <v>0.98826</v>
      </c>
    </row>
    <row r="360" spans="1:10" ht="21.75">
      <c r="A360" s="21"/>
      <c r="B360" s="58" t="s">
        <v>47</v>
      </c>
      <c r="C360" s="59">
        <v>230</v>
      </c>
      <c r="D360" s="60">
        <v>7</v>
      </c>
      <c r="E360" s="61">
        <v>2</v>
      </c>
      <c r="F360" s="62">
        <v>4239900</v>
      </c>
      <c r="G360" s="63">
        <v>0</v>
      </c>
      <c r="H360" s="64">
        <v>15817</v>
      </c>
      <c r="I360" s="65">
        <v>15631.240230000003</v>
      </c>
      <c r="J360" s="66">
        <v>0.98826</v>
      </c>
    </row>
    <row r="361" spans="1:10" ht="12.75">
      <c r="A361" s="21"/>
      <c r="B361" s="67" t="s">
        <v>48</v>
      </c>
      <c r="C361" s="68">
        <v>230</v>
      </c>
      <c r="D361" s="69">
        <v>7</v>
      </c>
      <c r="E361" s="70">
        <v>2</v>
      </c>
      <c r="F361" s="71">
        <v>4239900</v>
      </c>
      <c r="G361" s="72">
        <v>1</v>
      </c>
      <c r="H361" s="73">
        <v>15817</v>
      </c>
      <c r="I361" s="74">
        <v>15631.240230000003</v>
      </c>
      <c r="J361" s="75">
        <v>0.98826</v>
      </c>
    </row>
    <row r="362" spans="1:10" ht="24">
      <c r="A362" s="21"/>
      <c r="B362" s="49" t="s">
        <v>114</v>
      </c>
      <c r="C362" s="50">
        <v>230</v>
      </c>
      <c r="D362" s="51">
        <v>7</v>
      </c>
      <c r="E362" s="52">
        <v>2</v>
      </c>
      <c r="F362" s="53">
        <v>5200000</v>
      </c>
      <c r="G362" s="54">
        <v>0</v>
      </c>
      <c r="H362" s="55">
        <v>8625</v>
      </c>
      <c r="I362" s="56">
        <v>7749.86465</v>
      </c>
      <c r="J362" s="57">
        <v>0.89854</v>
      </c>
    </row>
    <row r="363" spans="1:10" ht="21.75">
      <c r="A363" s="21"/>
      <c r="B363" s="58" t="s">
        <v>162</v>
      </c>
      <c r="C363" s="59">
        <v>230</v>
      </c>
      <c r="D363" s="60">
        <v>7</v>
      </c>
      <c r="E363" s="61">
        <v>2</v>
      </c>
      <c r="F363" s="62">
        <v>5200901</v>
      </c>
      <c r="G363" s="63">
        <v>0</v>
      </c>
      <c r="H363" s="64">
        <v>6479</v>
      </c>
      <c r="I363" s="65">
        <v>6324.065699999999</v>
      </c>
      <c r="J363" s="66">
        <v>0.97609</v>
      </c>
    </row>
    <row r="364" spans="1:10" ht="12.75">
      <c r="A364" s="21"/>
      <c r="B364" s="67" t="s">
        <v>48</v>
      </c>
      <c r="C364" s="68">
        <v>230</v>
      </c>
      <c r="D364" s="69">
        <v>7</v>
      </c>
      <c r="E364" s="70">
        <v>2</v>
      </c>
      <c r="F364" s="71">
        <v>5200901</v>
      </c>
      <c r="G364" s="72">
        <v>1</v>
      </c>
      <c r="H364" s="73">
        <v>6479</v>
      </c>
      <c r="I364" s="74">
        <v>6324.065699999999</v>
      </c>
      <c r="J364" s="75">
        <v>0.97609</v>
      </c>
    </row>
    <row r="365" spans="1:10" ht="32.25">
      <c r="A365" s="21"/>
      <c r="B365" s="58" t="s">
        <v>163</v>
      </c>
      <c r="C365" s="59">
        <v>230</v>
      </c>
      <c r="D365" s="60">
        <v>7</v>
      </c>
      <c r="E365" s="61">
        <v>2</v>
      </c>
      <c r="F365" s="62">
        <v>5200902</v>
      </c>
      <c r="G365" s="63">
        <v>0</v>
      </c>
      <c r="H365" s="64">
        <v>2146</v>
      </c>
      <c r="I365" s="65">
        <v>1425.7989499999999</v>
      </c>
      <c r="J365" s="66">
        <v>0.6644</v>
      </c>
    </row>
    <row r="366" spans="1:10" ht="12.75">
      <c r="A366" s="21"/>
      <c r="B366" s="67" t="s">
        <v>48</v>
      </c>
      <c r="C366" s="68">
        <v>230</v>
      </c>
      <c r="D366" s="69">
        <v>7</v>
      </c>
      <c r="E366" s="70">
        <v>2</v>
      </c>
      <c r="F366" s="71">
        <v>5200902</v>
      </c>
      <c r="G366" s="72">
        <v>1</v>
      </c>
      <c r="H366" s="73">
        <v>2146</v>
      </c>
      <c r="I366" s="74">
        <v>1425.7989499999999</v>
      </c>
      <c r="J366" s="75">
        <v>0.6644</v>
      </c>
    </row>
    <row r="367" spans="1:10" ht="12.75">
      <c r="A367" s="21"/>
      <c r="B367" s="49" t="s">
        <v>35</v>
      </c>
      <c r="C367" s="50">
        <v>230</v>
      </c>
      <c r="D367" s="51">
        <v>7</v>
      </c>
      <c r="E367" s="52">
        <v>2</v>
      </c>
      <c r="F367" s="53">
        <v>5220000</v>
      </c>
      <c r="G367" s="54">
        <v>0</v>
      </c>
      <c r="H367" s="55">
        <v>5983.4</v>
      </c>
      <c r="I367" s="56">
        <v>5982.802720000001</v>
      </c>
      <c r="J367" s="57">
        <v>0.9999</v>
      </c>
    </row>
    <row r="368" spans="1:10" ht="32.25">
      <c r="A368" s="21"/>
      <c r="B368" s="58" t="s">
        <v>92</v>
      </c>
      <c r="C368" s="59">
        <v>230</v>
      </c>
      <c r="D368" s="60">
        <v>7</v>
      </c>
      <c r="E368" s="61">
        <v>2</v>
      </c>
      <c r="F368" s="62">
        <v>5225602</v>
      </c>
      <c r="G368" s="63">
        <v>0</v>
      </c>
      <c r="H368" s="64">
        <v>5983.4</v>
      </c>
      <c r="I368" s="65">
        <v>5982.802720000001</v>
      </c>
      <c r="J368" s="66">
        <v>0.9999</v>
      </c>
    </row>
    <row r="369" spans="1:10" ht="12.75">
      <c r="A369" s="21"/>
      <c r="B369" s="67" t="s">
        <v>48</v>
      </c>
      <c r="C369" s="68">
        <v>230</v>
      </c>
      <c r="D369" s="69">
        <v>7</v>
      </c>
      <c r="E369" s="70">
        <v>2</v>
      </c>
      <c r="F369" s="71">
        <v>5225602</v>
      </c>
      <c r="G369" s="72">
        <v>1</v>
      </c>
      <c r="H369" s="73">
        <v>5983.4</v>
      </c>
      <c r="I369" s="74">
        <v>5982.802720000001</v>
      </c>
      <c r="J369" s="75">
        <v>0.9999</v>
      </c>
    </row>
    <row r="370" spans="1:10" ht="12.75">
      <c r="A370" s="21"/>
      <c r="B370" s="49" t="s">
        <v>38</v>
      </c>
      <c r="C370" s="50">
        <v>230</v>
      </c>
      <c r="D370" s="51">
        <v>7</v>
      </c>
      <c r="E370" s="52">
        <v>2</v>
      </c>
      <c r="F370" s="53">
        <v>7950000</v>
      </c>
      <c r="G370" s="54">
        <v>0</v>
      </c>
      <c r="H370" s="55">
        <v>261.2</v>
      </c>
      <c r="I370" s="56">
        <v>259.84823</v>
      </c>
      <c r="J370" s="57">
        <v>0.99482</v>
      </c>
    </row>
    <row r="371" spans="1:10" ht="21.75">
      <c r="A371" s="21"/>
      <c r="B371" s="58" t="s">
        <v>39</v>
      </c>
      <c r="C371" s="59">
        <v>230</v>
      </c>
      <c r="D371" s="60">
        <v>7</v>
      </c>
      <c r="E371" s="61">
        <v>2</v>
      </c>
      <c r="F371" s="62">
        <v>7950000</v>
      </c>
      <c r="G371" s="63">
        <v>0</v>
      </c>
      <c r="H371" s="64">
        <v>261.2</v>
      </c>
      <c r="I371" s="65">
        <v>259.84823</v>
      </c>
      <c r="J371" s="66">
        <v>0.99482</v>
      </c>
    </row>
    <row r="372" spans="1:10" ht="12.75">
      <c r="A372" s="21"/>
      <c r="B372" s="67" t="s">
        <v>48</v>
      </c>
      <c r="C372" s="68">
        <v>230</v>
      </c>
      <c r="D372" s="69">
        <v>7</v>
      </c>
      <c r="E372" s="70">
        <v>2</v>
      </c>
      <c r="F372" s="71">
        <v>7950000</v>
      </c>
      <c r="G372" s="72">
        <v>1</v>
      </c>
      <c r="H372" s="73">
        <v>261.2</v>
      </c>
      <c r="I372" s="74">
        <v>259.84823</v>
      </c>
      <c r="J372" s="75">
        <v>0.99482</v>
      </c>
    </row>
    <row r="373" spans="1:10" ht="12.75">
      <c r="A373" s="21"/>
      <c r="B373" s="40" t="s">
        <v>96</v>
      </c>
      <c r="C373" s="41">
        <v>230</v>
      </c>
      <c r="D373" s="42">
        <v>7</v>
      </c>
      <c r="E373" s="43">
        <v>7</v>
      </c>
      <c r="F373" s="44">
        <v>0</v>
      </c>
      <c r="G373" s="45">
        <v>0</v>
      </c>
      <c r="H373" s="46">
        <v>10906.7</v>
      </c>
      <c r="I373" s="47">
        <v>10873.765800000001</v>
      </c>
      <c r="J373" s="48">
        <v>0.99698</v>
      </c>
    </row>
    <row r="374" spans="1:10" ht="24">
      <c r="A374" s="21"/>
      <c r="B374" s="49" t="s">
        <v>165</v>
      </c>
      <c r="C374" s="50">
        <v>230</v>
      </c>
      <c r="D374" s="51">
        <v>7</v>
      </c>
      <c r="E374" s="52">
        <v>7</v>
      </c>
      <c r="F374" s="53">
        <v>4320000</v>
      </c>
      <c r="G374" s="54">
        <v>0</v>
      </c>
      <c r="H374" s="55">
        <v>10906.7</v>
      </c>
      <c r="I374" s="56">
        <v>10873.765800000001</v>
      </c>
      <c r="J374" s="57">
        <v>0.99698</v>
      </c>
    </row>
    <row r="375" spans="1:10" ht="12.75">
      <c r="A375" s="21"/>
      <c r="B375" s="58" t="s">
        <v>166</v>
      </c>
      <c r="C375" s="59">
        <v>230</v>
      </c>
      <c r="D375" s="60">
        <v>7</v>
      </c>
      <c r="E375" s="61">
        <v>7</v>
      </c>
      <c r="F375" s="62">
        <v>4320200</v>
      </c>
      <c r="G375" s="63">
        <v>0</v>
      </c>
      <c r="H375" s="64">
        <v>10906.7</v>
      </c>
      <c r="I375" s="65">
        <v>10873.765800000001</v>
      </c>
      <c r="J375" s="66">
        <v>0.99698</v>
      </c>
    </row>
    <row r="376" spans="1:10" ht="12.75">
      <c r="A376" s="21"/>
      <c r="B376" s="67" t="s">
        <v>48</v>
      </c>
      <c r="C376" s="68">
        <v>230</v>
      </c>
      <c r="D376" s="69">
        <v>7</v>
      </c>
      <c r="E376" s="70">
        <v>7</v>
      </c>
      <c r="F376" s="71">
        <v>4320200</v>
      </c>
      <c r="G376" s="72">
        <v>1</v>
      </c>
      <c r="H376" s="73">
        <v>3531.9</v>
      </c>
      <c r="I376" s="74">
        <v>3519.5312400000003</v>
      </c>
      <c r="J376" s="75">
        <v>0.9965</v>
      </c>
    </row>
    <row r="377" spans="1:10" ht="22.5">
      <c r="A377" s="21"/>
      <c r="B377" s="67" t="s">
        <v>15</v>
      </c>
      <c r="C377" s="68">
        <v>230</v>
      </c>
      <c r="D377" s="69">
        <v>7</v>
      </c>
      <c r="E377" s="70">
        <v>7</v>
      </c>
      <c r="F377" s="71">
        <v>4320200</v>
      </c>
      <c r="G377" s="72">
        <v>500</v>
      </c>
      <c r="H377" s="73">
        <v>7374.8</v>
      </c>
      <c r="I377" s="74">
        <v>7354.23456</v>
      </c>
      <c r="J377" s="75">
        <v>0.99721</v>
      </c>
    </row>
    <row r="378" spans="1:10" ht="12.75">
      <c r="A378" s="21"/>
      <c r="B378" s="40" t="s">
        <v>97</v>
      </c>
      <c r="C378" s="41">
        <v>230</v>
      </c>
      <c r="D378" s="42">
        <v>7</v>
      </c>
      <c r="E378" s="43">
        <v>9</v>
      </c>
      <c r="F378" s="44">
        <v>0</v>
      </c>
      <c r="G378" s="45">
        <v>0</v>
      </c>
      <c r="H378" s="46">
        <v>36763.304</v>
      </c>
      <c r="I378" s="47">
        <v>36579.58361</v>
      </c>
      <c r="J378" s="48">
        <v>0.995</v>
      </c>
    </row>
    <row r="379" spans="1:10" ht="48">
      <c r="A379" s="21"/>
      <c r="B379" s="49" t="s">
        <v>13</v>
      </c>
      <c r="C379" s="50">
        <v>230</v>
      </c>
      <c r="D379" s="51">
        <v>7</v>
      </c>
      <c r="E379" s="52">
        <v>9</v>
      </c>
      <c r="F379" s="53">
        <v>20000</v>
      </c>
      <c r="G379" s="54">
        <v>0</v>
      </c>
      <c r="H379" s="55">
        <v>21478</v>
      </c>
      <c r="I379" s="56">
        <v>21458.929969999997</v>
      </c>
      <c r="J379" s="57">
        <v>0.99911</v>
      </c>
    </row>
    <row r="380" spans="1:10" ht="12.75">
      <c r="A380" s="21"/>
      <c r="B380" s="58" t="s">
        <v>14</v>
      </c>
      <c r="C380" s="59">
        <v>230</v>
      </c>
      <c r="D380" s="60">
        <v>7</v>
      </c>
      <c r="E380" s="61">
        <v>9</v>
      </c>
      <c r="F380" s="62">
        <v>20400</v>
      </c>
      <c r="G380" s="63">
        <v>0</v>
      </c>
      <c r="H380" s="64">
        <v>21478</v>
      </c>
      <c r="I380" s="65">
        <v>21458.929969999997</v>
      </c>
      <c r="J380" s="66">
        <v>0.99911</v>
      </c>
    </row>
    <row r="381" spans="1:10" ht="22.5">
      <c r="A381" s="21"/>
      <c r="B381" s="67" t="s">
        <v>15</v>
      </c>
      <c r="C381" s="68">
        <v>230</v>
      </c>
      <c r="D381" s="69">
        <v>7</v>
      </c>
      <c r="E381" s="70">
        <v>9</v>
      </c>
      <c r="F381" s="71">
        <v>20400</v>
      </c>
      <c r="G381" s="72">
        <v>500</v>
      </c>
      <c r="H381" s="73">
        <v>21478</v>
      </c>
      <c r="I381" s="74">
        <v>21458.929969999997</v>
      </c>
      <c r="J381" s="75">
        <v>0.99911</v>
      </c>
    </row>
    <row r="382" spans="1:10" ht="60">
      <c r="A382" s="21"/>
      <c r="B382" s="49" t="s">
        <v>164</v>
      </c>
      <c r="C382" s="50">
        <v>230</v>
      </c>
      <c r="D382" s="51">
        <v>7</v>
      </c>
      <c r="E382" s="52">
        <v>9</v>
      </c>
      <c r="F382" s="53">
        <v>4520000</v>
      </c>
      <c r="G382" s="54">
        <v>0</v>
      </c>
      <c r="H382" s="55">
        <v>10199</v>
      </c>
      <c r="I382" s="56">
        <v>10138.66424</v>
      </c>
      <c r="J382" s="57">
        <v>0.99408</v>
      </c>
    </row>
    <row r="383" spans="1:10" ht="21.75">
      <c r="A383" s="21"/>
      <c r="B383" s="58" t="s">
        <v>47</v>
      </c>
      <c r="C383" s="59">
        <v>230</v>
      </c>
      <c r="D383" s="60">
        <v>7</v>
      </c>
      <c r="E383" s="61">
        <v>9</v>
      </c>
      <c r="F383" s="62">
        <v>4529900</v>
      </c>
      <c r="G383" s="63">
        <v>0</v>
      </c>
      <c r="H383" s="64">
        <v>10199</v>
      </c>
      <c r="I383" s="65">
        <v>10138.66424</v>
      </c>
      <c r="J383" s="66">
        <v>0.99408</v>
      </c>
    </row>
    <row r="384" spans="1:10" ht="12.75">
      <c r="A384" s="21"/>
      <c r="B384" s="67" t="s">
        <v>48</v>
      </c>
      <c r="C384" s="68">
        <v>230</v>
      </c>
      <c r="D384" s="69">
        <v>7</v>
      </c>
      <c r="E384" s="70">
        <v>9</v>
      </c>
      <c r="F384" s="71">
        <v>4529900</v>
      </c>
      <c r="G384" s="72">
        <v>1</v>
      </c>
      <c r="H384" s="73">
        <v>10199</v>
      </c>
      <c r="I384" s="74">
        <v>10138.66424</v>
      </c>
      <c r="J384" s="75">
        <v>0.99408</v>
      </c>
    </row>
    <row r="385" spans="1:10" ht="12.75">
      <c r="A385" s="21"/>
      <c r="B385" s="49" t="s">
        <v>35</v>
      </c>
      <c r="C385" s="50">
        <v>230</v>
      </c>
      <c r="D385" s="51">
        <v>7</v>
      </c>
      <c r="E385" s="52">
        <v>9</v>
      </c>
      <c r="F385" s="53">
        <v>5220000</v>
      </c>
      <c r="G385" s="54">
        <v>0</v>
      </c>
      <c r="H385" s="55">
        <v>1483.504</v>
      </c>
      <c r="I385" s="56">
        <v>1427.25919</v>
      </c>
      <c r="J385" s="57">
        <v>0.96209</v>
      </c>
    </row>
    <row r="386" spans="1:10" ht="42.75">
      <c r="A386" s="21"/>
      <c r="B386" s="58" t="s">
        <v>167</v>
      </c>
      <c r="C386" s="59">
        <v>230</v>
      </c>
      <c r="D386" s="60">
        <v>7</v>
      </c>
      <c r="E386" s="61">
        <v>9</v>
      </c>
      <c r="F386" s="62">
        <v>5222005</v>
      </c>
      <c r="G386" s="63">
        <v>0</v>
      </c>
      <c r="H386" s="64">
        <v>131.604</v>
      </c>
      <c r="I386" s="65">
        <v>130.73856</v>
      </c>
      <c r="J386" s="66">
        <v>0.99342</v>
      </c>
    </row>
    <row r="387" spans="1:10" ht="12.75">
      <c r="A387" s="21"/>
      <c r="B387" s="67" t="s">
        <v>168</v>
      </c>
      <c r="C387" s="68">
        <v>230</v>
      </c>
      <c r="D387" s="69">
        <v>7</v>
      </c>
      <c r="E387" s="70">
        <v>9</v>
      </c>
      <c r="F387" s="71">
        <v>5222005</v>
      </c>
      <c r="G387" s="72">
        <v>22</v>
      </c>
      <c r="H387" s="73">
        <v>15.624</v>
      </c>
      <c r="I387" s="74">
        <v>15.6235</v>
      </c>
      <c r="J387" s="75">
        <v>0.99997</v>
      </c>
    </row>
    <row r="388" spans="1:10" ht="22.5">
      <c r="A388" s="21"/>
      <c r="B388" s="67" t="s">
        <v>15</v>
      </c>
      <c r="C388" s="68">
        <v>230</v>
      </c>
      <c r="D388" s="69">
        <v>7</v>
      </c>
      <c r="E388" s="70">
        <v>9</v>
      </c>
      <c r="F388" s="71">
        <v>5222005</v>
      </c>
      <c r="G388" s="72">
        <v>500</v>
      </c>
      <c r="H388" s="73">
        <v>115.98</v>
      </c>
      <c r="I388" s="74">
        <v>115.11506</v>
      </c>
      <c r="J388" s="75">
        <v>0.99254</v>
      </c>
    </row>
    <row r="389" spans="1:10" ht="21.75">
      <c r="A389" s="21"/>
      <c r="B389" s="58" t="s">
        <v>169</v>
      </c>
      <c r="C389" s="59">
        <v>230</v>
      </c>
      <c r="D389" s="60">
        <v>7</v>
      </c>
      <c r="E389" s="61">
        <v>9</v>
      </c>
      <c r="F389" s="62">
        <v>5222007</v>
      </c>
      <c r="G389" s="63">
        <v>0</v>
      </c>
      <c r="H389" s="64">
        <v>100</v>
      </c>
      <c r="I389" s="65">
        <v>100</v>
      </c>
      <c r="J389" s="66">
        <v>1</v>
      </c>
    </row>
    <row r="390" spans="1:10" ht="12.75">
      <c r="A390" s="21"/>
      <c r="B390" s="67" t="s">
        <v>168</v>
      </c>
      <c r="C390" s="68">
        <v>230</v>
      </c>
      <c r="D390" s="69">
        <v>7</v>
      </c>
      <c r="E390" s="70">
        <v>9</v>
      </c>
      <c r="F390" s="71">
        <v>5222007</v>
      </c>
      <c r="G390" s="72">
        <v>22</v>
      </c>
      <c r="H390" s="73">
        <v>100</v>
      </c>
      <c r="I390" s="74">
        <v>100</v>
      </c>
      <c r="J390" s="75">
        <v>1</v>
      </c>
    </row>
    <row r="391" spans="1:10" ht="12.75">
      <c r="A391" s="21"/>
      <c r="B391" s="58" t="s">
        <v>170</v>
      </c>
      <c r="C391" s="59">
        <v>230</v>
      </c>
      <c r="D391" s="60">
        <v>7</v>
      </c>
      <c r="E391" s="61">
        <v>9</v>
      </c>
      <c r="F391" s="62">
        <v>5223203</v>
      </c>
      <c r="G391" s="63">
        <v>0</v>
      </c>
      <c r="H391" s="64">
        <v>799</v>
      </c>
      <c r="I391" s="65">
        <v>793.7683300000001</v>
      </c>
      <c r="J391" s="66">
        <v>0.99345</v>
      </c>
    </row>
    <row r="392" spans="1:10" ht="12.75">
      <c r="A392" s="21"/>
      <c r="B392" s="67" t="s">
        <v>48</v>
      </c>
      <c r="C392" s="68">
        <v>230</v>
      </c>
      <c r="D392" s="69">
        <v>7</v>
      </c>
      <c r="E392" s="70">
        <v>9</v>
      </c>
      <c r="F392" s="71">
        <v>5223203</v>
      </c>
      <c r="G392" s="72">
        <v>1</v>
      </c>
      <c r="H392" s="73">
        <v>799</v>
      </c>
      <c r="I392" s="74">
        <v>793.7683300000001</v>
      </c>
      <c r="J392" s="75">
        <v>0.99345</v>
      </c>
    </row>
    <row r="393" spans="1:10" ht="21.75">
      <c r="A393" s="21"/>
      <c r="B393" s="58" t="s">
        <v>171</v>
      </c>
      <c r="C393" s="59">
        <v>230</v>
      </c>
      <c r="D393" s="60">
        <v>7</v>
      </c>
      <c r="E393" s="61">
        <v>9</v>
      </c>
      <c r="F393" s="62">
        <v>5223205</v>
      </c>
      <c r="G393" s="63">
        <v>0</v>
      </c>
      <c r="H393" s="64">
        <v>186.4</v>
      </c>
      <c r="I393" s="65">
        <v>136.31616</v>
      </c>
      <c r="J393" s="66">
        <v>0.73131</v>
      </c>
    </row>
    <row r="394" spans="1:10" ht="22.5">
      <c r="A394" s="21"/>
      <c r="B394" s="67" t="s">
        <v>15</v>
      </c>
      <c r="C394" s="68">
        <v>230</v>
      </c>
      <c r="D394" s="69">
        <v>7</v>
      </c>
      <c r="E394" s="70">
        <v>9</v>
      </c>
      <c r="F394" s="71">
        <v>5223205</v>
      </c>
      <c r="G394" s="72">
        <v>500</v>
      </c>
      <c r="H394" s="73">
        <v>186.4</v>
      </c>
      <c r="I394" s="74">
        <v>136.31616</v>
      </c>
      <c r="J394" s="75">
        <v>0.73131</v>
      </c>
    </row>
    <row r="395" spans="1:10" ht="32.25">
      <c r="A395" s="21"/>
      <c r="B395" s="58" t="s">
        <v>92</v>
      </c>
      <c r="C395" s="59">
        <v>230</v>
      </c>
      <c r="D395" s="60">
        <v>7</v>
      </c>
      <c r="E395" s="61">
        <v>9</v>
      </c>
      <c r="F395" s="62">
        <v>5225602</v>
      </c>
      <c r="G395" s="63">
        <v>0</v>
      </c>
      <c r="H395" s="64">
        <v>266.5</v>
      </c>
      <c r="I395" s="65">
        <v>266.43614</v>
      </c>
      <c r="J395" s="66">
        <v>0.99976</v>
      </c>
    </row>
    <row r="396" spans="1:10" ht="12.75">
      <c r="A396" s="21"/>
      <c r="B396" s="67" t="s">
        <v>48</v>
      </c>
      <c r="C396" s="68">
        <v>230</v>
      </c>
      <c r="D396" s="69">
        <v>7</v>
      </c>
      <c r="E396" s="70">
        <v>9</v>
      </c>
      <c r="F396" s="71">
        <v>5225602</v>
      </c>
      <c r="G396" s="72">
        <v>1</v>
      </c>
      <c r="H396" s="73">
        <v>266.5</v>
      </c>
      <c r="I396" s="74">
        <v>266.43614</v>
      </c>
      <c r="J396" s="75">
        <v>0.99976</v>
      </c>
    </row>
    <row r="397" spans="1:10" ht="12.75">
      <c r="A397" s="21"/>
      <c r="B397" s="49" t="s">
        <v>38</v>
      </c>
      <c r="C397" s="50">
        <v>230</v>
      </c>
      <c r="D397" s="51">
        <v>7</v>
      </c>
      <c r="E397" s="52">
        <v>9</v>
      </c>
      <c r="F397" s="53">
        <v>7950000</v>
      </c>
      <c r="G397" s="54">
        <v>0</v>
      </c>
      <c r="H397" s="55">
        <v>3602.8</v>
      </c>
      <c r="I397" s="56">
        <v>3554.73021</v>
      </c>
      <c r="J397" s="57">
        <v>0.98666</v>
      </c>
    </row>
    <row r="398" spans="1:10" ht="21.75">
      <c r="A398" s="21"/>
      <c r="B398" s="58" t="s">
        <v>39</v>
      </c>
      <c r="C398" s="59">
        <v>230</v>
      </c>
      <c r="D398" s="60">
        <v>7</v>
      </c>
      <c r="E398" s="61">
        <v>9</v>
      </c>
      <c r="F398" s="62">
        <v>7950000</v>
      </c>
      <c r="G398" s="63">
        <v>0</v>
      </c>
      <c r="H398" s="64">
        <v>3602.8</v>
      </c>
      <c r="I398" s="65">
        <v>3554.73021</v>
      </c>
      <c r="J398" s="66">
        <v>0.98666</v>
      </c>
    </row>
    <row r="399" spans="1:10" ht="12.75">
      <c r="A399" s="21"/>
      <c r="B399" s="67" t="s">
        <v>48</v>
      </c>
      <c r="C399" s="68">
        <v>230</v>
      </c>
      <c r="D399" s="69">
        <v>7</v>
      </c>
      <c r="E399" s="70">
        <v>9</v>
      </c>
      <c r="F399" s="71">
        <v>7950000</v>
      </c>
      <c r="G399" s="72">
        <v>1</v>
      </c>
      <c r="H399" s="73">
        <v>42.4</v>
      </c>
      <c r="I399" s="74">
        <v>42.32</v>
      </c>
      <c r="J399" s="75">
        <v>0.99811</v>
      </c>
    </row>
    <row r="400" spans="1:10" ht="12.75">
      <c r="A400" s="21"/>
      <c r="B400" s="67" t="s">
        <v>168</v>
      </c>
      <c r="C400" s="68">
        <v>230</v>
      </c>
      <c r="D400" s="69">
        <v>7</v>
      </c>
      <c r="E400" s="70">
        <v>9</v>
      </c>
      <c r="F400" s="71">
        <v>7950000</v>
      </c>
      <c r="G400" s="72">
        <v>22</v>
      </c>
      <c r="H400" s="73">
        <v>1452.6</v>
      </c>
      <c r="I400" s="74">
        <v>1424.2930499999998</v>
      </c>
      <c r="J400" s="75">
        <v>0.98051</v>
      </c>
    </row>
    <row r="401" spans="1:10" ht="22.5">
      <c r="A401" s="21"/>
      <c r="B401" s="67" t="s">
        <v>15</v>
      </c>
      <c r="C401" s="68">
        <v>230</v>
      </c>
      <c r="D401" s="69">
        <v>7</v>
      </c>
      <c r="E401" s="70">
        <v>9</v>
      </c>
      <c r="F401" s="71">
        <v>7950000</v>
      </c>
      <c r="G401" s="72">
        <v>500</v>
      </c>
      <c r="H401" s="73">
        <v>2107.8</v>
      </c>
      <c r="I401" s="74">
        <v>2088.11716</v>
      </c>
      <c r="J401" s="75">
        <v>0.99066</v>
      </c>
    </row>
    <row r="402" spans="1:10" ht="25.5">
      <c r="A402" s="21"/>
      <c r="B402" s="31" t="s">
        <v>106</v>
      </c>
      <c r="C402" s="32">
        <v>230</v>
      </c>
      <c r="D402" s="33">
        <v>9</v>
      </c>
      <c r="E402" s="34">
        <v>0</v>
      </c>
      <c r="F402" s="35">
        <v>0</v>
      </c>
      <c r="G402" s="36">
        <v>0</v>
      </c>
      <c r="H402" s="37">
        <v>200.4</v>
      </c>
      <c r="I402" s="38">
        <v>200.39333</v>
      </c>
      <c r="J402" s="39">
        <v>0.99997</v>
      </c>
    </row>
    <row r="403" spans="1:10" ht="12.75">
      <c r="A403" s="21"/>
      <c r="B403" s="40" t="s">
        <v>117</v>
      </c>
      <c r="C403" s="41">
        <v>230</v>
      </c>
      <c r="D403" s="42">
        <v>9</v>
      </c>
      <c r="E403" s="43">
        <v>7</v>
      </c>
      <c r="F403" s="44">
        <v>0</v>
      </c>
      <c r="G403" s="45">
        <v>0</v>
      </c>
      <c r="H403" s="46">
        <v>200.4</v>
      </c>
      <c r="I403" s="47">
        <v>200.39333</v>
      </c>
      <c r="J403" s="48">
        <v>0.99997</v>
      </c>
    </row>
    <row r="404" spans="1:10" ht="24">
      <c r="A404" s="21"/>
      <c r="B404" s="49" t="s">
        <v>118</v>
      </c>
      <c r="C404" s="50">
        <v>230</v>
      </c>
      <c r="D404" s="51">
        <v>9</v>
      </c>
      <c r="E404" s="52">
        <v>7</v>
      </c>
      <c r="F404" s="53">
        <v>4810000</v>
      </c>
      <c r="G404" s="54">
        <v>0</v>
      </c>
      <c r="H404" s="55">
        <v>200.4</v>
      </c>
      <c r="I404" s="56">
        <v>200.39333</v>
      </c>
      <c r="J404" s="57">
        <v>0.99997</v>
      </c>
    </row>
    <row r="405" spans="1:10" ht="12.75">
      <c r="A405" s="21"/>
      <c r="B405" s="58" t="s">
        <v>119</v>
      </c>
      <c r="C405" s="59">
        <v>230</v>
      </c>
      <c r="D405" s="60">
        <v>9</v>
      </c>
      <c r="E405" s="61">
        <v>7</v>
      </c>
      <c r="F405" s="62">
        <v>4810100</v>
      </c>
      <c r="G405" s="63">
        <v>0</v>
      </c>
      <c r="H405" s="64">
        <v>200.4</v>
      </c>
      <c r="I405" s="65">
        <v>200.39333</v>
      </c>
      <c r="J405" s="66">
        <v>0.99997</v>
      </c>
    </row>
    <row r="406" spans="1:10" ht="12.75">
      <c r="A406" s="21"/>
      <c r="B406" s="67" t="s">
        <v>104</v>
      </c>
      <c r="C406" s="68">
        <v>230</v>
      </c>
      <c r="D406" s="69">
        <v>9</v>
      </c>
      <c r="E406" s="70">
        <v>7</v>
      </c>
      <c r="F406" s="71">
        <v>4810100</v>
      </c>
      <c r="G406" s="72">
        <v>12</v>
      </c>
      <c r="H406" s="73">
        <v>200.4</v>
      </c>
      <c r="I406" s="74">
        <v>200.39333</v>
      </c>
      <c r="J406" s="75">
        <v>0.99997</v>
      </c>
    </row>
    <row r="407" spans="1:10" ht="12.75">
      <c r="A407" s="21"/>
      <c r="B407" s="31" t="s">
        <v>126</v>
      </c>
      <c r="C407" s="32">
        <v>230</v>
      </c>
      <c r="D407" s="33">
        <v>10</v>
      </c>
      <c r="E407" s="34">
        <v>0</v>
      </c>
      <c r="F407" s="35">
        <v>0</v>
      </c>
      <c r="G407" s="36">
        <v>0</v>
      </c>
      <c r="H407" s="37">
        <v>10778</v>
      </c>
      <c r="I407" s="38">
        <v>8102.079959999999</v>
      </c>
      <c r="J407" s="39">
        <v>0.75172</v>
      </c>
    </row>
    <row r="408" spans="1:10" ht="12.75">
      <c r="A408" s="21"/>
      <c r="B408" s="40" t="s">
        <v>140</v>
      </c>
      <c r="C408" s="41">
        <v>230</v>
      </c>
      <c r="D408" s="42">
        <v>10</v>
      </c>
      <c r="E408" s="43">
        <v>4</v>
      </c>
      <c r="F408" s="44">
        <v>0</v>
      </c>
      <c r="G408" s="45">
        <v>0</v>
      </c>
      <c r="H408" s="46">
        <v>10778</v>
      </c>
      <c r="I408" s="47">
        <v>8102.079959999999</v>
      </c>
      <c r="J408" s="48">
        <v>0.75172</v>
      </c>
    </row>
    <row r="409" spans="1:10" ht="24">
      <c r="A409" s="21"/>
      <c r="B409" s="49" t="s">
        <v>114</v>
      </c>
      <c r="C409" s="50">
        <v>230</v>
      </c>
      <c r="D409" s="51">
        <v>10</v>
      </c>
      <c r="E409" s="52">
        <v>4</v>
      </c>
      <c r="F409" s="53">
        <v>5200000</v>
      </c>
      <c r="G409" s="54">
        <v>0</v>
      </c>
      <c r="H409" s="55">
        <v>10778</v>
      </c>
      <c r="I409" s="56">
        <v>8102.079959999999</v>
      </c>
      <c r="J409" s="57">
        <v>0.75172</v>
      </c>
    </row>
    <row r="410" spans="1:10" ht="63.75">
      <c r="A410" s="21"/>
      <c r="B410" s="58" t="s">
        <v>172</v>
      </c>
      <c r="C410" s="59">
        <v>230</v>
      </c>
      <c r="D410" s="60">
        <v>10</v>
      </c>
      <c r="E410" s="61">
        <v>4</v>
      </c>
      <c r="F410" s="62">
        <v>5201002</v>
      </c>
      <c r="G410" s="63">
        <v>0</v>
      </c>
      <c r="H410" s="64">
        <v>10778</v>
      </c>
      <c r="I410" s="65">
        <v>8102.079959999999</v>
      </c>
      <c r="J410" s="66">
        <v>0.75172</v>
      </c>
    </row>
    <row r="411" spans="1:10" ht="12.75">
      <c r="A411" s="21"/>
      <c r="B411" s="67" t="s">
        <v>130</v>
      </c>
      <c r="C411" s="68">
        <v>230</v>
      </c>
      <c r="D411" s="69">
        <v>10</v>
      </c>
      <c r="E411" s="70">
        <v>4</v>
      </c>
      <c r="F411" s="71">
        <v>5201002</v>
      </c>
      <c r="G411" s="72">
        <v>5</v>
      </c>
      <c r="H411" s="73">
        <v>10778</v>
      </c>
      <c r="I411" s="74">
        <v>8102.079959999999</v>
      </c>
      <c r="J411" s="75">
        <v>0.75172</v>
      </c>
    </row>
    <row r="412" spans="1:10" ht="12.75">
      <c r="A412" s="21"/>
      <c r="B412" s="76" t="s">
        <v>173</v>
      </c>
      <c r="C412" s="77">
        <v>240</v>
      </c>
      <c r="D412" s="78">
        <v>0</v>
      </c>
      <c r="E412" s="79">
        <v>0</v>
      </c>
      <c r="F412" s="80">
        <v>0</v>
      </c>
      <c r="G412" s="81">
        <v>0</v>
      </c>
      <c r="H412" s="82">
        <v>96979.9</v>
      </c>
      <c r="I412" s="83">
        <v>95702.8</v>
      </c>
      <c r="J412" s="84">
        <v>0.98683</v>
      </c>
    </row>
    <row r="413" spans="1:10" ht="12.75">
      <c r="A413" s="21"/>
      <c r="B413" s="31" t="s">
        <v>87</v>
      </c>
      <c r="C413" s="32">
        <v>240</v>
      </c>
      <c r="D413" s="33">
        <v>7</v>
      </c>
      <c r="E413" s="34">
        <v>0</v>
      </c>
      <c r="F413" s="35">
        <v>0</v>
      </c>
      <c r="G413" s="36">
        <v>0</v>
      </c>
      <c r="H413" s="37">
        <v>35893</v>
      </c>
      <c r="I413" s="38">
        <v>35552.708399999996</v>
      </c>
      <c r="J413" s="39">
        <v>0.99052</v>
      </c>
    </row>
    <row r="414" spans="1:10" ht="12.75">
      <c r="A414" s="21"/>
      <c r="B414" s="40" t="s">
        <v>93</v>
      </c>
      <c r="C414" s="41">
        <v>240</v>
      </c>
      <c r="D414" s="42">
        <v>7</v>
      </c>
      <c r="E414" s="43">
        <v>2</v>
      </c>
      <c r="F414" s="44">
        <v>0</v>
      </c>
      <c r="G414" s="45">
        <v>0</v>
      </c>
      <c r="H414" s="46">
        <v>35887</v>
      </c>
      <c r="I414" s="47">
        <v>35546.708399999996</v>
      </c>
      <c r="J414" s="48">
        <v>0.99052</v>
      </c>
    </row>
    <row r="415" spans="1:10" ht="12.75">
      <c r="A415" s="21"/>
      <c r="B415" s="49" t="s">
        <v>95</v>
      </c>
      <c r="C415" s="50">
        <v>240</v>
      </c>
      <c r="D415" s="51">
        <v>7</v>
      </c>
      <c r="E415" s="52">
        <v>2</v>
      </c>
      <c r="F415" s="53">
        <v>4230000</v>
      </c>
      <c r="G415" s="54">
        <v>0</v>
      </c>
      <c r="H415" s="55">
        <v>35887</v>
      </c>
      <c r="I415" s="56">
        <v>35546.708399999996</v>
      </c>
      <c r="J415" s="57">
        <v>0.99052</v>
      </c>
    </row>
    <row r="416" spans="1:10" ht="21.75">
      <c r="A416" s="21"/>
      <c r="B416" s="58" t="s">
        <v>47</v>
      </c>
      <c r="C416" s="59">
        <v>240</v>
      </c>
      <c r="D416" s="60">
        <v>7</v>
      </c>
      <c r="E416" s="61">
        <v>2</v>
      </c>
      <c r="F416" s="62">
        <v>4239900</v>
      </c>
      <c r="G416" s="63">
        <v>0</v>
      </c>
      <c r="H416" s="64">
        <v>35887</v>
      </c>
      <c r="I416" s="65">
        <v>35546.708399999996</v>
      </c>
      <c r="J416" s="66">
        <v>0.99052</v>
      </c>
    </row>
    <row r="417" spans="1:10" ht="12.75">
      <c r="A417" s="21"/>
      <c r="B417" s="67" t="s">
        <v>48</v>
      </c>
      <c r="C417" s="68">
        <v>240</v>
      </c>
      <c r="D417" s="69">
        <v>7</v>
      </c>
      <c r="E417" s="70">
        <v>2</v>
      </c>
      <c r="F417" s="71">
        <v>4239900</v>
      </c>
      <c r="G417" s="72">
        <v>1</v>
      </c>
      <c r="H417" s="73">
        <v>35887</v>
      </c>
      <c r="I417" s="74">
        <v>35546.708399999996</v>
      </c>
      <c r="J417" s="75">
        <v>0.99052</v>
      </c>
    </row>
    <row r="418" spans="1:10" ht="12.75">
      <c r="A418" s="21"/>
      <c r="B418" s="40" t="s">
        <v>97</v>
      </c>
      <c r="C418" s="41">
        <v>240</v>
      </c>
      <c r="D418" s="42">
        <v>7</v>
      </c>
      <c r="E418" s="43">
        <v>9</v>
      </c>
      <c r="F418" s="44">
        <v>0</v>
      </c>
      <c r="G418" s="45">
        <v>0</v>
      </c>
      <c r="H418" s="46">
        <v>6</v>
      </c>
      <c r="I418" s="47">
        <v>6</v>
      </c>
      <c r="J418" s="48">
        <v>1</v>
      </c>
    </row>
    <row r="419" spans="1:10" ht="12.75">
      <c r="A419" s="21"/>
      <c r="B419" s="49" t="s">
        <v>38</v>
      </c>
      <c r="C419" s="50">
        <v>240</v>
      </c>
      <c r="D419" s="51">
        <v>7</v>
      </c>
      <c r="E419" s="52">
        <v>9</v>
      </c>
      <c r="F419" s="53">
        <v>7950000</v>
      </c>
      <c r="G419" s="54">
        <v>0</v>
      </c>
      <c r="H419" s="55">
        <v>6</v>
      </c>
      <c r="I419" s="56">
        <v>6</v>
      </c>
      <c r="J419" s="57">
        <v>1</v>
      </c>
    </row>
    <row r="420" spans="1:10" ht="21.75">
      <c r="A420" s="21"/>
      <c r="B420" s="58" t="s">
        <v>39</v>
      </c>
      <c r="C420" s="59">
        <v>240</v>
      </c>
      <c r="D420" s="60">
        <v>7</v>
      </c>
      <c r="E420" s="61">
        <v>9</v>
      </c>
      <c r="F420" s="62">
        <v>7950000</v>
      </c>
      <c r="G420" s="63">
        <v>0</v>
      </c>
      <c r="H420" s="64">
        <v>6</v>
      </c>
      <c r="I420" s="65">
        <v>6</v>
      </c>
      <c r="J420" s="66">
        <v>1</v>
      </c>
    </row>
    <row r="421" spans="1:10" ht="12.75">
      <c r="A421" s="21"/>
      <c r="B421" s="67" t="s">
        <v>168</v>
      </c>
      <c r="C421" s="68">
        <v>240</v>
      </c>
      <c r="D421" s="69">
        <v>7</v>
      </c>
      <c r="E421" s="70">
        <v>9</v>
      </c>
      <c r="F421" s="71">
        <v>7950000</v>
      </c>
      <c r="G421" s="72">
        <v>22</v>
      </c>
      <c r="H421" s="73">
        <v>6</v>
      </c>
      <c r="I421" s="74">
        <v>6</v>
      </c>
      <c r="J421" s="75">
        <v>1</v>
      </c>
    </row>
    <row r="422" spans="1:10" ht="25.5">
      <c r="A422" s="21"/>
      <c r="B422" s="31" t="s">
        <v>98</v>
      </c>
      <c r="C422" s="32">
        <v>240</v>
      </c>
      <c r="D422" s="33">
        <v>8</v>
      </c>
      <c r="E422" s="34">
        <v>0</v>
      </c>
      <c r="F422" s="35">
        <v>0</v>
      </c>
      <c r="G422" s="36">
        <v>0</v>
      </c>
      <c r="H422" s="37">
        <v>59866.9</v>
      </c>
      <c r="I422" s="38">
        <v>58930.90703999999</v>
      </c>
      <c r="J422" s="39">
        <v>0.98437</v>
      </c>
    </row>
    <row r="423" spans="1:10" ht="12.75">
      <c r="A423" s="21"/>
      <c r="B423" s="40" t="s">
        <v>99</v>
      </c>
      <c r="C423" s="41">
        <v>240</v>
      </c>
      <c r="D423" s="42">
        <v>8</v>
      </c>
      <c r="E423" s="43">
        <v>1</v>
      </c>
      <c r="F423" s="44">
        <v>0</v>
      </c>
      <c r="G423" s="45">
        <v>0</v>
      </c>
      <c r="H423" s="46">
        <v>43772.1</v>
      </c>
      <c r="I423" s="47">
        <v>43024.85007</v>
      </c>
      <c r="J423" s="48">
        <v>0.98293</v>
      </c>
    </row>
    <row r="424" spans="1:10" ht="24">
      <c r="A424" s="21"/>
      <c r="B424" s="49" t="s">
        <v>174</v>
      </c>
      <c r="C424" s="50">
        <v>240</v>
      </c>
      <c r="D424" s="51">
        <v>8</v>
      </c>
      <c r="E424" s="52">
        <v>1</v>
      </c>
      <c r="F424" s="53">
        <v>4400000</v>
      </c>
      <c r="G424" s="54">
        <v>0</v>
      </c>
      <c r="H424" s="55">
        <v>28383.4</v>
      </c>
      <c r="I424" s="56">
        <v>27839.296950000004</v>
      </c>
      <c r="J424" s="57">
        <v>0.98083</v>
      </c>
    </row>
    <row r="425" spans="1:10" ht="21.75">
      <c r="A425" s="21"/>
      <c r="B425" s="58" t="s">
        <v>47</v>
      </c>
      <c r="C425" s="59">
        <v>240</v>
      </c>
      <c r="D425" s="60">
        <v>8</v>
      </c>
      <c r="E425" s="61">
        <v>1</v>
      </c>
      <c r="F425" s="62">
        <v>4409900</v>
      </c>
      <c r="G425" s="63">
        <v>0</v>
      </c>
      <c r="H425" s="64">
        <v>28383.4</v>
      </c>
      <c r="I425" s="65">
        <v>27839.296950000004</v>
      </c>
      <c r="J425" s="66">
        <v>0.98083</v>
      </c>
    </row>
    <row r="426" spans="1:10" ht="12.75">
      <c r="A426" s="21"/>
      <c r="B426" s="67" t="s">
        <v>48</v>
      </c>
      <c r="C426" s="68">
        <v>240</v>
      </c>
      <c r="D426" s="69">
        <v>8</v>
      </c>
      <c r="E426" s="70">
        <v>1</v>
      </c>
      <c r="F426" s="71">
        <v>4409900</v>
      </c>
      <c r="G426" s="72">
        <v>1</v>
      </c>
      <c r="H426" s="73">
        <v>28383.4</v>
      </c>
      <c r="I426" s="74">
        <v>27839.296950000004</v>
      </c>
      <c r="J426" s="75">
        <v>0.98083</v>
      </c>
    </row>
    <row r="427" spans="1:10" ht="12.75">
      <c r="A427" s="21"/>
      <c r="B427" s="49" t="s">
        <v>175</v>
      </c>
      <c r="C427" s="50">
        <v>240</v>
      </c>
      <c r="D427" s="51">
        <v>8</v>
      </c>
      <c r="E427" s="52">
        <v>1</v>
      </c>
      <c r="F427" s="53">
        <v>4410000</v>
      </c>
      <c r="G427" s="54">
        <v>0</v>
      </c>
      <c r="H427" s="55">
        <v>3980</v>
      </c>
      <c r="I427" s="56">
        <v>3908.6068099999998</v>
      </c>
      <c r="J427" s="57">
        <v>0.98206</v>
      </c>
    </row>
    <row r="428" spans="1:10" ht="21.75">
      <c r="A428" s="21"/>
      <c r="B428" s="58" t="s">
        <v>47</v>
      </c>
      <c r="C428" s="59">
        <v>240</v>
      </c>
      <c r="D428" s="60">
        <v>8</v>
      </c>
      <c r="E428" s="61">
        <v>1</v>
      </c>
      <c r="F428" s="62">
        <v>4419900</v>
      </c>
      <c r="G428" s="63">
        <v>0</v>
      </c>
      <c r="H428" s="64">
        <v>3980</v>
      </c>
      <c r="I428" s="65">
        <v>3908.6068099999998</v>
      </c>
      <c r="J428" s="66">
        <v>0.98206</v>
      </c>
    </row>
    <row r="429" spans="1:10" ht="12.75">
      <c r="A429" s="21"/>
      <c r="B429" s="67" t="s">
        <v>48</v>
      </c>
      <c r="C429" s="68">
        <v>240</v>
      </c>
      <c r="D429" s="69">
        <v>8</v>
      </c>
      <c r="E429" s="70">
        <v>1</v>
      </c>
      <c r="F429" s="71">
        <v>4419900</v>
      </c>
      <c r="G429" s="72">
        <v>1</v>
      </c>
      <c r="H429" s="73">
        <v>3980</v>
      </c>
      <c r="I429" s="74">
        <v>3908.6068099999998</v>
      </c>
      <c r="J429" s="75">
        <v>0.98206</v>
      </c>
    </row>
    <row r="430" spans="1:10" ht="12.75">
      <c r="A430" s="21"/>
      <c r="B430" s="49" t="s">
        <v>176</v>
      </c>
      <c r="C430" s="50">
        <v>240</v>
      </c>
      <c r="D430" s="51">
        <v>8</v>
      </c>
      <c r="E430" s="52">
        <v>1</v>
      </c>
      <c r="F430" s="53">
        <v>4420000</v>
      </c>
      <c r="G430" s="54">
        <v>0</v>
      </c>
      <c r="H430" s="55">
        <v>11051</v>
      </c>
      <c r="I430" s="56">
        <v>10924.5</v>
      </c>
      <c r="J430" s="57">
        <v>0.98855</v>
      </c>
    </row>
    <row r="431" spans="1:10" ht="21.75">
      <c r="A431" s="21"/>
      <c r="B431" s="58" t="s">
        <v>47</v>
      </c>
      <c r="C431" s="59">
        <v>240</v>
      </c>
      <c r="D431" s="60">
        <v>8</v>
      </c>
      <c r="E431" s="61">
        <v>1</v>
      </c>
      <c r="F431" s="62">
        <v>4429900</v>
      </c>
      <c r="G431" s="63">
        <v>0</v>
      </c>
      <c r="H431" s="64">
        <v>11051</v>
      </c>
      <c r="I431" s="65">
        <v>10924.5</v>
      </c>
      <c r="J431" s="66">
        <v>0.98855</v>
      </c>
    </row>
    <row r="432" spans="1:10" ht="12.75">
      <c r="A432" s="21"/>
      <c r="B432" s="67" t="s">
        <v>48</v>
      </c>
      <c r="C432" s="68">
        <v>240</v>
      </c>
      <c r="D432" s="69">
        <v>8</v>
      </c>
      <c r="E432" s="70">
        <v>1</v>
      </c>
      <c r="F432" s="71">
        <v>4429900</v>
      </c>
      <c r="G432" s="72">
        <v>1</v>
      </c>
      <c r="H432" s="73">
        <v>11051</v>
      </c>
      <c r="I432" s="74">
        <v>10924.5</v>
      </c>
      <c r="J432" s="75">
        <v>0.98855</v>
      </c>
    </row>
    <row r="433" spans="1:10" ht="24">
      <c r="A433" s="21"/>
      <c r="B433" s="49" t="s">
        <v>102</v>
      </c>
      <c r="C433" s="50">
        <v>240</v>
      </c>
      <c r="D433" s="51">
        <v>8</v>
      </c>
      <c r="E433" s="52">
        <v>1</v>
      </c>
      <c r="F433" s="53">
        <v>4500000</v>
      </c>
      <c r="G433" s="54">
        <v>0</v>
      </c>
      <c r="H433" s="55">
        <v>107.7</v>
      </c>
      <c r="I433" s="56">
        <v>107.7</v>
      </c>
      <c r="J433" s="57">
        <v>1</v>
      </c>
    </row>
    <row r="434" spans="1:10" ht="21.75">
      <c r="A434" s="21"/>
      <c r="B434" s="58" t="s">
        <v>177</v>
      </c>
      <c r="C434" s="59">
        <v>240</v>
      </c>
      <c r="D434" s="60">
        <v>8</v>
      </c>
      <c r="E434" s="61">
        <v>1</v>
      </c>
      <c r="F434" s="62">
        <v>4500600</v>
      </c>
      <c r="G434" s="63">
        <v>0</v>
      </c>
      <c r="H434" s="64">
        <v>107.7</v>
      </c>
      <c r="I434" s="65">
        <v>107.7</v>
      </c>
      <c r="J434" s="66">
        <v>1</v>
      </c>
    </row>
    <row r="435" spans="1:10" ht="12.75">
      <c r="A435" s="21"/>
      <c r="B435" s="67" t="s">
        <v>48</v>
      </c>
      <c r="C435" s="68">
        <v>240</v>
      </c>
      <c r="D435" s="69">
        <v>8</v>
      </c>
      <c r="E435" s="70">
        <v>1</v>
      </c>
      <c r="F435" s="71">
        <v>4500600</v>
      </c>
      <c r="G435" s="72">
        <v>1</v>
      </c>
      <c r="H435" s="73">
        <v>107.7</v>
      </c>
      <c r="I435" s="74">
        <v>107.7</v>
      </c>
      <c r="J435" s="75">
        <v>1</v>
      </c>
    </row>
    <row r="436" spans="1:10" ht="12.75">
      <c r="A436" s="21"/>
      <c r="B436" s="49" t="s">
        <v>35</v>
      </c>
      <c r="C436" s="50">
        <v>240</v>
      </c>
      <c r="D436" s="51">
        <v>8</v>
      </c>
      <c r="E436" s="52">
        <v>1</v>
      </c>
      <c r="F436" s="53">
        <v>5220000</v>
      </c>
      <c r="G436" s="54">
        <v>0</v>
      </c>
      <c r="H436" s="55">
        <v>200</v>
      </c>
      <c r="I436" s="56">
        <v>194.83006</v>
      </c>
      <c r="J436" s="57">
        <v>0.97415</v>
      </c>
    </row>
    <row r="437" spans="1:10" ht="12.75">
      <c r="A437" s="21"/>
      <c r="B437" s="58" t="s">
        <v>178</v>
      </c>
      <c r="C437" s="59">
        <v>240</v>
      </c>
      <c r="D437" s="60">
        <v>8</v>
      </c>
      <c r="E437" s="61">
        <v>1</v>
      </c>
      <c r="F437" s="62">
        <v>5222806</v>
      </c>
      <c r="G437" s="63">
        <v>0</v>
      </c>
      <c r="H437" s="64">
        <v>200</v>
      </c>
      <c r="I437" s="65">
        <v>194.83006</v>
      </c>
      <c r="J437" s="66">
        <v>0.97415</v>
      </c>
    </row>
    <row r="438" spans="1:10" ht="12.75">
      <c r="A438" s="21"/>
      <c r="B438" s="67" t="s">
        <v>48</v>
      </c>
      <c r="C438" s="68">
        <v>240</v>
      </c>
      <c r="D438" s="69">
        <v>8</v>
      </c>
      <c r="E438" s="70">
        <v>1</v>
      </c>
      <c r="F438" s="71">
        <v>5222806</v>
      </c>
      <c r="G438" s="72">
        <v>1</v>
      </c>
      <c r="H438" s="73">
        <v>200</v>
      </c>
      <c r="I438" s="74">
        <v>194.83006</v>
      </c>
      <c r="J438" s="75">
        <v>0.97415</v>
      </c>
    </row>
    <row r="439" spans="1:10" ht="12.75">
      <c r="A439" s="21"/>
      <c r="B439" s="49" t="s">
        <v>38</v>
      </c>
      <c r="C439" s="50">
        <v>240</v>
      </c>
      <c r="D439" s="51">
        <v>8</v>
      </c>
      <c r="E439" s="52">
        <v>1</v>
      </c>
      <c r="F439" s="53">
        <v>7950000</v>
      </c>
      <c r="G439" s="54">
        <v>0</v>
      </c>
      <c r="H439" s="55">
        <v>50</v>
      </c>
      <c r="I439" s="56">
        <v>50</v>
      </c>
      <c r="J439" s="57">
        <v>1</v>
      </c>
    </row>
    <row r="440" spans="1:10" ht="21.75">
      <c r="A440" s="21"/>
      <c r="B440" s="58" t="s">
        <v>39</v>
      </c>
      <c r="C440" s="59">
        <v>240</v>
      </c>
      <c r="D440" s="60">
        <v>8</v>
      </c>
      <c r="E440" s="61">
        <v>1</v>
      </c>
      <c r="F440" s="62">
        <v>7950000</v>
      </c>
      <c r="G440" s="63">
        <v>0</v>
      </c>
      <c r="H440" s="64">
        <v>50</v>
      </c>
      <c r="I440" s="65">
        <v>50</v>
      </c>
      <c r="J440" s="66">
        <v>1</v>
      </c>
    </row>
    <row r="441" spans="1:10" ht="12.75">
      <c r="A441" s="21"/>
      <c r="B441" s="67" t="s">
        <v>100</v>
      </c>
      <c r="C441" s="68">
        <v>240</v>
      </c>
      <c r="D441" s="69">
        <v>8</v>
      </c>
      <c r="E441" s="70">
        <v>1</v>
      </c>
      <c r="F441" s="71">
        <v>7950000</v>
      </c>
      <c r="G441" s="72">
        <v>24</v>
      </c>
      <c r="H441" s="73">
        <v>50</v>
      </c>
      <c r="I441" s="74">
        <v>50</v>
      </c>
      <c r="J441" s="75">
        <v>1</v>
      </c>
    </row>
    <row r="442" spans="1:10" ht="24">
      <c r="A442" s="21"/>
      <c r="B442" s="40" t="s">
        <v>105</v>
      </c>
      <c r="C442" s="41">
        <v>240</v>
      </c>
      <c r="D442" s="42">
        <v>8</v>
      </c>
      <c r="E442" s="43">
        <v>6</v>
      </c>
      <c r="F442" s="44">
        <v>0</v>
      </c>
      <c r="G442" s="45">
        <v>0</v>
      </c>
      <c r="H442" s="46">
        <v>16094.8</v>
      </c>
      <c r="I442" s="47">
        <v>15906.05697</v>
      </c>
      <c r="J442" s="48">
        <v>0.98827</v>
      </c>
    </row>
    <row r="443" spans="1:10" ht="48">
      <c r="A443" s="21"/>
      <c r="B443" s="49" t="s">
        <v>13</v>
      </c>
      <c r="C443" s="50">
        <v>240</v>
      </c>
      <c r="D443" s="51">
        <v>8</v>
      </c>
      <c r="E443" s="52">
        <v>6</v>
      </c>
      <c r="F443" s="53">
        <v>20000</v>
      </c>
      <c r="G443" s="54">
        <v>0</v>
      </c>
      <c r="H443" s="55">
        <v>2379.8</v>
      </c>
      <c r="I443" s="56">
        <v>2379.2522000000004</v>
      </c>
      <c r="J443" s="57">
        <v>0.99977</v>
      </c>
    </row>
    <row r="444" spans="1:10" ht="12.75">
      <c r="A444" s="21"/>
      <c r="B444" s="58" t="s">
        <v>14</v>
      </c>
      <c r="C444" s="59">
        <v>240</v>
      </c>
      <c r="D444" s="60">
        <v>8</v>
      </c>
      <c r="E444" s="61">
        <v>6</v>
      </c>
      <c r="F444" s="62">
        <v>20400</v>
      </c>
      <c r="G444" s="63">
        <v>0</v>
      </c>
      <c r="H444" s="64">
        <v>2379.8</v>
      </c>
      <c r="I444" s="65">
        <v>2379.2522000000004</v>
      </c>
      <c r="J444" s="66">
        <v>0.99977</v>
      </c>
    </row>
    <row r="445" spans="1:10" ht="22.5">
      <c r="A445" s="21"/>
      <c r="B445" s="67" t="s">
        <v>15</v>
      </c>
      <c r="C445" s="68">
        <v>240</v>
      </c>
      <c r="D445" s="69">
        <v>8</v>
      </c>
      <c r="E445" s="70">
        <v>6</v>
      </c>
      <c r="F445" s="71">
        <v>20400</v>
      </c>
      <c r="G445" s="72">
        <v>500</v>
      </c>
      <c r="H445" s="73">
        <v>2379.8</v>
      </c>
      <c r="I445" s="74">
        <v>2379.2522000000004</v>
      </c>
      <c r="J445" s="75">
        <v>0.99977</v>
      </c>
    </row>
    <row r="446" spans="1:10" ht="60">
      <c r="A446" s="21"/>
      <c r="B446" s="49" t="s">
        <v>164</v>
      </c>
      <c r="C446" s="50">
        <v>240</v>
      </c>
      <c r="D446" s="51">
        <v>8</v>
      </c>
      <c r="E446" s="52">
        <v>6</v>
      </c>
      <c r="F446" s="53">
        <v>4520000</v>
      </c>
      <c r="G446" s="54">
        <v>0</v>
      </c>
      <c r="H446" s="55">
        <v>5920</v>
      </c>
      <c r="I446" s="56">
        <v>5852.99866</v>
      </c>
      <c r="J446" s="57">
        <v>0.98868</v>
      </c>
    </row>
    <row r="447" spans="1:10" ht="21.75">
      <c r="A447" s="21"/>
      <c r="B447" s="58" t="s">
        <v>47</v>
      </c>
      <c r="C447" s="59">
        <v>240</v>
      </c>
      <c r="D447" s="60">
        <v>8</v>
      </c>
      <c r="E447" s="61">
        <v>6</v>
      </c>
      <c r="F447" s="62">
        <v>4529900</v>
      </c>
      <c r="G447" s="63">
        <v>0</v>
      </c>
      <c r="H447" s="64">
        <v>5920</v>
      </c>
      <c r="I447" s="65">
        <v>5852.99866</v>
      </c>
      <c r="J447" s="66">
        <v>0.98868</v>
      </c>
    </row>
    <row r="448" spans="1:10" ht="12.75">
      <c r="A448" s="21"/>
      <c r="B448" s="67" t="s">
        <v>48</v>
      </c>
      <c r="C448" s="68">
        <v>240</v>
      </c>
      <c r="D448" s="69">
        <v>8</v>
      </c>
      <c r="E448" s="70">
        <v>6</v>
      </c>
      <c r="F448" s="71">
        <v>4529900</v>
      </c>
      <c r="G448" s="72">
        <v>1</v>
      </c>
      <c r="H448" s="73">
        <v>5920</v>
      </c>
      <c r="I448" s="74">
        <v>5852.99866</v>
      </c>
      <c r="J448" s="75">
        <v>0.98868</v>
      </c>
    </row>
    <row r="449" spans="1:10" ht="12.75">
      <c r="A449" s="21"/>
      <c r="B449" s="49" t="s">
        <v>38</v>
      </c>
      <c r="C449" s="50">
        <v>240</v>
      </c>
      <c r="D449" s="51">
        <v>8</v>
      </c>
      <c r="E449" s="52">
        <v>6</v>
      </c>
      <c r="F449" s="53">
        <v>7950000</v>
      </c>
      <c r="G449" s="54">
        <v>0</v>
      </c>
      <c r="H449" s="55">
        <v>7795</v>
      </c>
      <c r="I449" s="56">
        <v>7673.80611</v>
      </c>
      <c r="J449" s="57">
        <v>0.98445</v>
      </c>
    </row>
    <row r="450" spans="1:10" ht="21.75">
      <c r="A450" s="21"/>
      <c r="B450" s="58" t="s">
        <v>39</v>
      </c>
      <c r="C450" s="59">
        <v>240</v>
      </c>
      <c r="D450" s="60">
        <v>8</v>
      </c>
      <c r="E450" s="61">
        <v>6</v>
      </c>
      <c r="F450" s="62">
        <v>7950000</v>
      </c>
      <c r="G450" s="63">
        <v>0</v>
      </c>
      <c r="H450" s="64">
        <v>7795</v>
      </c>
      <c r="I450" s="65">
        <v>7673.80611</v>
      </c>
      <c r="J450" s="66">
        <v>0.98445</v>
      </c>
    </row>
    <row r="451" spans="1:10" ht="22.5">
      <c r="A451" s="21"/>
      <c r="B451" s="67" t="s">
        <v>15</v>
      </c>
      <c r="C451" s="68">
        <v>240</v>
      </c>
      <c r="D451" s="69">
        <v>8</v>
      </c>
      <c r="E451" s="70">
        <v>6</v>
      </c>
      <c r="F451" s="71">
        <v>7950000</v>
      </c>
      <c r="G451" s="72">
        <v>500</v>
      </c>
      <c r="H451" s="73">
        <v>7795</v>
      </c>
      <c r="I451" s="74">
        <v>7673.80611</v>
      </c>
      <c r="J451" s="75">
        <v>0.98445</v>
      </c>
    </row>
    <row r="452" spans="1:10" ht="12.75">
      <c r="A452" s="21"/>
      <c r="B452" s="31" t="s">
        <v>126</v>
      </c>
      <c r="C452" s="32">
        <v>240</v>
      </c>
      <c r="D452" s="33">
        <v>10</v>
      </c>
      <c r="E452" s="34">
        <v>0</v>
      </c>
      <c r="F452" s="35">
        <v>0</v>
      </c>
      <c r="G452" s="36">
        <v>0</v>
      </c>
      <c r="H452" s="37">
        <v>1220</v>
      </c>
      <c r="I452" s="38">
        <v>1219.21128</v>
      </c>
      <c r="J452" s="39">
        <v>0.99935</v>
      </c>
    </row>
    <row r="453" spans="1:10" ht="24">
      <c r="A453" s="21"/>
      <c r="B453" s="40" t="s">
        <v>143</v>
      </c>
      <c r="C453" s="41">
        <v>240</v>
      </c>
      <c r="D453" s="42">
        <v>10</v>
      </c>
      <c r="E453" s="43">
        <v>6</v>
      </c>
      <c r="F453" s="44">
        <v>0</v>
      </c>
      <c r="G453" s="45">
        <v>0</v>
      </c>
      <c r="H453" s="46">
        <v>1220</v>
      </c>
      <c r="I453" s="47">
        <v>1219.21128</v>
      </c>
      <c r="J453" s="48">
        <v>0.99935</v>
      </c>
    </row>
    <row r="454" spans="1:10" ht="12.75">
      <c r="A454" s="21"/>
      <c r="B454" s="49" t="s">
        <v>38</v>
      </c>
      <c r="C454" s="50">
        <v>240</v>
      </c>
      <c r="D454" s="51">
        <v>10</v>
      </c>
      <c r="E454" s="52">
        <v>6</v>
      </c>
      <c r="F454" s="53">
        <v>7950000</v>
      </c>
      <c r="G454" s="54">
        <v>0</v>
      </c>
      <c r="H454" s="55">
        <v>1220</v>
      </c>
      <c r="I454" s="56">
        <v>1219.21128</v>
      </c>
      <c r="J454" s="57">
        <v>0.99935</v>
      </c>
    </row>
    <row r="455" spans="1:10" ht="21.75">
      <c r="A455" s="21"/>
      <c r="B455" s="58" t="s">
        <v>39</v>
      </c>
      <c r="C455" s="59">
        <v>240</v>
      </c>
      <c r="D455" s="60">
        <v>10</v>
      </c>
      <c r="E455" s="61">
        <v>6</v>
      </c>
      <c r="F455" s="62">
        <v>7950000</v>
      </c>
      <c r="G455" s="63">
        <v>0</v>
      </c>
      <c r="H455" s="64">
        <v>1220</v>
      </c>
      <c r="I455" s="65">
        <v>1219.21128</v>
      </c>
      <c r="J455" s="66">
        <v>0.99935</v>
      </c>
    </row>
    <row r="456" spans="1:10" ht="22.5">
      <c r="A456" s="21"/>
      <c r="B456" s="67" t="s">
        <v>15</v>
      </c>
      <c r="C456" s="68">
        <v>240</v>
      </c>
      <c r="D456" s="69">
        <v>10</v>
      </c>
      <c r="E456" s="70">
        <v>6</v>
      </c>
      <c r="F456" s="71">
        <v>7950000</v>
      </c>
      <c r="G456" s="72">
        <v>500</v>
      </c>
      <c r="H456" s="73">
        <v>1220</v>
      </c>
      <c r="I456" s="74">
        <v>1219.21128</v>
      </c>
      <c r="J456" s="75">
        <v>0.99935</v>
      </c>
    </row>
    <row r="457" spans="1:10" ht="12.75">
      <c r="A457" s="21"/>
      <c r="B457" s="76" t="s">
        <v>179</v>
      </c>
      <c r="C457" s="77">
        <v>270</v>
      </c>
      <c r="D457" s="78">
        <v>0</v>
      </c>
      <c r="E457" s="79">
        <v>0</v>
      </c>
      <c r="F457" s="80">
        <v>0</v>
      </c>
      <c r="G457" s="81">
        <v>0</v>
      </c>
      <c r="H457" s="82">
        <v>113761.2</v>
      </c>
      <c r="I457" s="83">
        <v>112403.7</v>
      </c>
      <c r="J457" s="84">
        <v>0.98807</v>
      </c>
    </row>
    <row r="458" spans="1:10" ht="12.75">
      <c r="A458" s="21"/>
      <c r="B458" s="31" t="s">
        <v>87</v>
      </c>
      <c r="C458" s="32">
        <v>270</v>
      </c>
      <c r="D458" s="33">
        <v>7</v>
      </c>
      <c r="E458" s="34">
        <v>0</v>
      </c>
      <c r="F458" s="35">
        <v>0</v>
      </c>
      <c r="G458" s="36">
        <v>0</v>
      </c>
      <c r="H458" s="37">
        <v>55012.63</v>
      </c>
      <c r="I458" s="38">
        <v>54578.82778999999</v>
      </c>
      <c r="J458" s="39">
        <v>0.99211</v>
      </c>
    </row>
    <row r="459" spans="1:10" ht="12.75">
      <c r="A459" s="21"/>
      <c r="B459" s="40" t="s">
        <v>93</v>
      </c>
      <c r="C459" s="41">
        <v>270</v>
      </c>
      <c r="D459" s="42">
        <v>7</v>
      </c>
      <c r="E459" s="43">
        <v>2</v>
      </c>
      <c r="F459" s="44">
        <v>0</v>
      </c>
      <c r="G459" s="45">
        <v>0</v>
      </c>
      <c r="H459" s="46">
        <v>50759.63</v>
      </c>
      <c r="I459" s="47">
        <v>50327.09325999999</v>
      </c>
      <c r="J459" s="48">
        <v>0.99148</v>
      </c>
    </row>
    <row r="460" spans="1:10" ht="12.75">
      <c r="A460" s="21"/>
      <c r="B460" s="49" t="s">
        <v>95</v>
      </c>
      <c r="C460" s="50">
        <v>270</v>
      </c>
      <c r="D460" s="51">
        <v>7</v>
      </c>
      <c r="E460" s="52">
        <v>2</v>
      </c>
      <c r="F460" s="53">
        <v>4230000</v>
      </c>
      <c r="G460" s="54">
        <v>0</v>
      </c>
      <c r="H460" s="55">
        <v>50759.63</v>
      </c>
      <c r="I460" s="56">
        <v>50327.09325999999</v>
      </c>
      <c r="J460" s="57">
        <v>0.99148</v>
      </c>
    </row>
    <row r="461" spans="1:10" ht="21.75">
      <c r="A461" s="21"/>
      <c r="B461" s="58" t="s">
        <v>47</v>
      </c>
      <c r="C461" s="59">
        <v>270</v>
      </c>
      <c r="D461" s="60">
        <v>7</v>
      </c>
      <c r="E461" s="61">
        <v>2</v>
      </c>
      <c r="F461" s="62">
        <v>4239900</v>
      </c>
      <c r="G461" s="63">
        <v>0</v>
      </c>
      <c r="H461" s="64">
        <v>50759.63</v>
      </c>
      <c r="I461" s="65">
        <v>50327.09325999999</v>
      </c>
      <c r="J461" s="66">
        <v>0.99148</v>
      </c>
    </row>
    <row r="462" spans="1:10" ht="12.75">
      <c r="A462" s="21"/>
      <c r="B462" s="67" t="s">
        <v>48</v>
      </c>
      <c r="C462" s="68">
        <v>270</v>
      </c>
      <c r="D462" s="69">
        <v>7</v>
      </c>
      <c r="E462" s="70">
        <v>2</v>
      </c>
      <c r="F462" s="71">
        <v>4239900</v>
      </c>
      <c r="G462" s="72">
        <v>1</v>
      </c>
      <c r="H462" s="73">
        <v>50759.63</v>
      </c>
      <c r="I462" s="74">
        <v>50327.09325999999</v>
      </c>
      <c r="J462" s="75">
        <v>0.99148</v>
      </c>
    </row>
    <row r="463" spans="1:10" ht="12.75">
      <c r="A463" s="21"/>
      <c r="B463" s="40" t="s">
        <v>96</v>
      </c>
      <c r="C463" s="41">
        <v>270</v>
      </c>
      <c r="D463" s="42">
        <v>7</v>
      </c>
      <c r="E463" s="43">
        <v>7</v>
      </c>
      <c r="F463" s="44">
        <v>0</v>
      </c>
      <c r="G463" s="45">
        <v>0</v>
      </c>
      <c r="H463" s="46">
        <v>4241</v>
      </c>
      <c r="I463" s="47">
        <v>4239.734530000001</v>
      </c>
      <c r="J463" s="48">
        <v>0.9997</v>
      </c>
    </row>
    <row r="464" spans="1:10" ht="24">
      <c r="A464" s="21"/>
      <c r="B464" s="49" t="s">
        <v>165</v>
      </c>
      <c r="C464" s="50">
        <v>270</v>
      </c>
      <c r="D464" s="51">
        <v>7</v>
      </c>
      <c r="E464" s="52">
        <v>7</v>
      </c>
      <c r="F464" s="53">
        <v>4320000</v>
      </c>
      <c r="G464" s="54">
        <v>0</v>
      </c>
      <c r="H464" s="55">
        <v>4241</v>
      </c>
      <c r="I464" s="56">
        <v>4239.734530000001</v>
      </c>
      <c r="J464" s="57">
        <v>0.9997</v>
      </c>
    </row>
    <row r="465" spans="1:10" ht="12.75">
      <c r="A465" s="21"/>
      <c r="B465" s="58" t="s">
        <v>166</v>
      </c>
      <c r="C465" s="59">
        <v>270</v>
      </c>
      <c r="D465" s="60">
        <v>7</v>
      </c>
      <c r="E465" s="61">
        <v>7</v>
      </c>
      <c r="F465" s="62">
        <v>4320200</v>
      </c>
      <c r="G465" s="63">
        <v>0</v>
      </c>
      <c r="H465" s="64">
        <v>4241</v>
      </c>
      <c r="I465" s="65">
        <v>4239.734530000001</v>
      </c>
      <c r="J465" s="66">
        <v>0.9997</v>
      </c>
    </row>
    <row r="466" spans="1:10" ht="22.5">
      <c r="A466" s="21"/>
      <c r="B466" s="67" t="s">
        <v>15</v>
      </c>
      <c r="C466" s="68">
        <v>270</v>
      </c>
      <c r="D466" s="69">
        <v>7</v>
      </c>
      <c r="E466" s="70">
        <v>7</v>
      </c>
      <c r="F466" s="71">
        <v>4320200</v>
      </c>
      <c r="G466" s="72">
        <v>500</v>
      </c>
      <c r="H466" s="73">
        <v>4241</v>
      </c>
      <c r="I466" s="74">
        <v>4239.734530000001</v>
      </c>
      <c r="J466" s="75">
        <v>0.9997</v>
      </c>
    </row>
    <row r="467" spans="1:10" ht="12.75">
      <c r="A467" s="21"/>
      <c r="B467" s="40" t="s">
        <v>97</v>
      </c>
      <c r="C467" s="41">
        <v>270</v>
      </c>
      <c r="D467" s="42">
        <v>7</v>
      </c>
      <c r="E467" s="43">
        <v>9</v>
      </c>
      <c r="F467" s="44">
        <v>0</v>
      </c>
      <c r="G467" s="45">
        <v>0</v>
      </c>
      <c r="H467" s="46">
        <v>12</v>
      </c>
      <c r="I467" s="47">
        <v>12</v>
      </c>
      <c r="J467" s="48">
        <v>1</v>
      </c>
    </row>
    <row r="468" spans="1:10" ht="12.75">
      <c r="A468" s="21"/>
      <c r="B468" s="49" t="s">
        <v>38</v>
      </c>
      <c r="C468" s="50">
        <v>270</v>
      </c>
      <c r="D468" s="51">
        <v>7</v>
      </c>
      <c r="E468" s="52">
        <v>9</v>
      </c>
      <c r="F468" s="53">
        <v>7950000</v>
      </c>
      <c r="G468" s="54">
        <v>0</v>
      </c>
      <c r="H468" s="55">
        <v>12</v>
      </c>
      <c r="I468" s="56">
        <v>12</v>
      </c>
      <c r="J468" s="57">
        <v>1</v>
      </c>
    </row>
    <row r="469" spans="1:10" ht="21.75">
      <c r="A469" s="21"/>
      <c r="B469" s="58" t="s">
        <v>39</v>
      </c>
      <c r="C469" s="59">
        <v>270</v>
      </c>
      <c r="D469" s="60">
        <v>7</v>
      </c>
      <c r="E469" s="61">
        <v>9</v>
      </c>
      <c r="F469" s="62">
        <v>7950000</v>
      </c>
      <c r="G469" s="63">
        <v>0</v>
      </c>
      <c r="H469" s="64">
        <v>12</v>
      </c>
      <c r="I469" s="65">
        <v>12</v>
      </c>
      <c r="J469" s="66">
        <v>1</v>
      </c>
    </row>
    <row r="470" spans="1:10" ht="12.75">
      <c r="A470" s="21"/>
      <c r="B470" s="67" t="s">
        <v>168</v>
      </c>
      <c r="C470" s="68">
        <v>270</v>
      </c>
      <c r="D470" s="69">
        <v>7</v>
      </c>
      <c r="E470" s="70">
        <v>9</v>
      </c>
      <c r="F470" s="71">
        <v>7950000</v>
      </c>
      <c r="G470" s="72">
        <v>22</v>
      </c>
      <c r="H470" s="73">
        <v>12</v>
      </c>
      <c r="I470" s="74">
        <v>12</v>
      </c>
      <c r="J470" s="75">
        <v>1</v>
      </c>
    </row>
    <row r="471" spans="1:10" ht="25.5">
      <c r="A471" s="21"/>
      <c r="B471" s="31" t="s">
        <v>106</v>
      </c>
      <c r="C471" s="32">
        <v>270</v>
      </c>
      <c r="D471" s="33">
        <v>9</v>
      </c>
      <c r="E471" s="34">
        <v>0</v>
      </c>
      <c r="F471" s="35">
        <v>0</v>
      </c>
      <c r="G471" s="36">
        <v>0</v>
      </c>
      <c r="H471" s="37">
        <v>58748.6</v>
      </c>
      <c r="I471" s="38">
        <v>57824.87023999998</v>
      </c>
      <c r="J471" s="39">
        <v>0.98428</v>
      </c>
    </row>
    <row r="472" spans="1:10" ht="12.75">
      <c r="A472" s="21"/>
      <c r="B472" s="40" t="s">
        <v>120</v>
      </c>
      <c r="C472" s="41">
        <v>270</v>
      </c>
      <c r="D472" s="42">
        <v>9</v>
      </c>
      <c r="E472" s="43">
        <v>8</v>
      </c>
      <c r="F472" s="44">
        <v>0</v>
      </c>
      <c r="G472" s="45">
        <v>0</v>
      </c>
      <c r="H472" s="46">
        <v>49360.2</v>
      </c>
      <c r="I472" s="47">
        <v>48512.54352999999</v>
      </c>
      <c r="J472" s="48">
        <v>0.98283</v>
      </c>
    </row>
    <row r="473" spans="1:10" ht="24">
      <c r="A473" s="21"/>
      <c r="B473" s="49" t="s">
        <v>121</v>
      </c>
      <c r="C473" s="50">
        <v>270</v>
      </c>
      <c r="D473" s="51">
        <v>9</v>
      </c>
      <c r="E473" s="52">
        <v>8</v>
      </c>
      <c r="F473" s="53">
        <v>4820000</v>
      </c>
      <c r="G473" s="54">
        <v>0</v>
      </c>
      <c r="H473" s="55">
        <v>47114.9</v>
      </c>
      <c r="I473" s="56">
        <v>46305.480319999995</v>
      </c>
      <c r="J473" s="57">
        <v>0.98282</v>
      </c>
    </row>
    <row r="474" spans="1:10" ht="21.75">
      <c r="A474" s="21"/>
      <c r="B474" s="58" t="s">
        <v>47</v>
      </c>
      <c r="C474" s="59">
        <v>270</v>
      </c>
      <c r="D474" s="60">
        <v>9</v>
      </c>
      <c r="E474" s="61">
        <v>8</v>
      </c>
      <c r="F474" s="62">
        <v>4829900</v>
      </c>
      <c r="G474" s="63">
        <v>0</v>
      </c>
      <c r="H474" s="64">
        <v>47114.9</v>
      </c>
      <c r="I474" s="65">
        <v>46305.480319999995</v>
      </c>
      <c r="J474" s="66">
        <v>0.98282</v>
      </c>
    </row>
    <row r="475" spans="1:10" ht="12.75">
      <c r="A475" s="21"/>
      <c r="B475" s="67" t="s">
        <v>48</v>
      </c>
      <c r="C475" s="68">
        <v>270</v>
      </c>
      <c r="D475" s="69">
        <v>9</v>
      </c>
      <c r="E475" s="70">
        <v>8</v>
      </c>
      <c r="F475" s="71">
        <v>4829900</v>
      </c>
      <c r="G475" s="72">
        <v>1</v>
      </c>
      <c r="H475" s="73">
        <v>47114.9</v>
      </c>
      <c r="I475" s="74">
        <v>46305.480319999995</v>
      </c>
      <c r="J475" s="75">
        <v>0.98282</v>
      </c>
    </row>
    <row r="476" spans="1:10" ht="12.75">
      <c r="A476" s="21"/>
      <c r="B476" s="49" t="s">
        <v>38</v>
      </c>
      <c r="C476" s="50">
        <v>270</v>
      </c>
      <c r="D476" s="51">
        <v>9</v>
      </c>
      <c r="E476" s="52">
        <v>8</v>
      </c>
      <c r="F476" s="53">
        <v>7950000</v>
      </c>
      <c r="G476" s="54">
        <v>0</v>
      </c>
      <c r="H476" s="55">
        <v>2245.3</v>
      </c>
      <c r="I476" s="56">
        <v>2207.06321</v>
      </c>
      <c r="J476" s="57">
        <v>0.98297</v>
      </c>
    </row>
    <row r="477" spans="1:10" ht="21.75">
      <c r="A477" s="21"/>
      <c r="B477" s="58" t="s">
        <v>39</v>
      </c>
      <c r="C477" s="59">
        <v>270</v>
      </c>
      <c r="D477" s="60">
        <v>9</v>
      </c>
      <c r="E477" s="61">
        <v>8</v>
      </c>
      <c r="F477" s="62">
        <v>7950000</v>
      </c>
      <c r="G477" s="63">
        <v>0</v>
      </c>
      <c r="H477" s="64">
        <v>2245.3</v>
      </c>
      <c r="I477" s="65">
        <v>2207.06321</v>
      </c>
      <c r="J477" s="66">
        <v>0.98297</v>
      </c>
    </row>
    <row r="478" spans="1:10" ht="22.5">
      <c r="A478" s="21"/>
      <c r="B478" s="67" t="s">
        <v>125</v>
      </c>
      <c r="C478" s="68">
        <v>270</v>
      </c>
      <c r="D478" s="69">
        <v>9</v>
      </c>
      <c r="E478" s="70">
        <v>8</v>
      </c>
      <c r="F478" s="71">
        <v>7950000</v>
      </c>
      <c r="G478" s="72">
        <v>79</v>
      </c>
      <c r="H478" s="73">
        <v>58</v>
      </c>
      <c r="I478" s="74">
        <v>57.5</v>
      </c>
      <c r="J478" s="75">
        <v>0.99138</v>
      </c>
    </row>
    <row r="479" spans="1:10" ht="22.5">
      <c r="A479" s="21"/>
      <c r="B479" s="67" t="s">
        <v>15</v>
      </c>
      <c r="C479" s="68">
        <v>270</v>
      </c>
      <c r="D479" s="69">
        <v>9</v>
      </c>
      <c r="E479" s="70">
        <v>8</v>
      </c>
      <c r="F479" s="71">
        <v>7950000</v>
      </c>
      <c r="G479" s="72">
        <v>500</v>
      </c>
      <c r="H479" s="73">
        <v>2187.3</v>
      </c>
      <c r="I479" s="74">
        <v>2149.56321</v>
      </c>
      <c r="J479" s="75">
        <v>0.98275</v>
      </c>
    </row>
    <row r="480" spans="1:10" ht="24">
      <c r="A480" s="21"/>
      <c r="B480" s="40" t="s">
        <v>123</v>
      </c>
      <c r="C480" s="41">
        <v>270</v>
      </c>
      <c r="D480" s="42">
        <v>9</v>
      </c>
      <c r="E480" s="43">
        <v>10</v>
      </c>
      <c r="F480" s="44">
        <v>0</v>
      </c>
      <c r="G480" s="45">
        <v>0</v>
      </c>
      <c r="H480" s="46">
        <v>9388.4</v>
      </c>
      <c r="I480" s="47">
        <v>9312.326710000001</v>
      </c>
      <c r="J480" s="48">
        <v>0.9919</v>
      </c>
    </row>
    <row r="481" spans="1:10" ht="48">
      <c r="A481" s="21"/>
      <c r="B481" s="49" t="s">
        <v>13</v>
      </c>
      <c r="C481" s="50">
        <v>270</v>
      </c>
      <c r="D481" s="51">
        <v>9</v>
      </c>
      <c r="E481" s="52">
        <v>10</v>
      </c>
      <c r="F481" s="53">
        <v>20000</v>
      </c>
      <c r="G481" s="54">
        <v>0</v>
      </c>
      <c r="H481" s="55">
        <v>3229.4</v>
      </c>
      <c r="I481" s="56">
        <v>3228.7868399999998</v>
      </c>
      <c r="J481" s="57">
        <v>0.99981</v>
      </c>
    </row>
    <row r="482" spans="1:10" ht="12.75">
      <c r="A482" s="21"/>
      <c r="B482" s="58" t="s">
        <v>14</v>
      </c>
      <c r="C482" s="59">
        <v>270</v>
      </c>
      <c r="D482" s="60">
        <v>9</v>
      </c>
      <c r="E482" s="61">
        <v>10</v>
      </c>
      <c r="F482" s="62">
        <v>20400</v>
      </c>
      <c r="G482" s="63">
        <v>0</v>
      </c>
      <c r="H482" s="64">
        <v>3229.4</v>
      </c>
      <c r="I482" s="65">
        <v>3228.7868399999998</v>
      </c>
      <c r="J482" s="66">
        <v>0.99981</v>
      </c>
    </row>
    <row r="483" spans="1:10" ht="22.5">
      <c r="A483" s="21"/>
      <c r="B483" s="67" t="s">
        <v>15</v>
      </c>
      <c r="C483" s="68">
        <v>270</v>
      </c>
      <c r="D483" s="69">
        <v>9</v>
      </c>
      <c r="E483" s="70">
        <v>10</v>
      </c>
      <c r="F483" s="71">
        <v>20400</v>
      </c>
      <c r="G483" s="72">
        <v>500</v>
      </c>
      <c r="H483" s="73">
        <v>3229.4</v>
      </c>
      <c r="I483" s="74">
        <v>3228.7868399999998</v>
      </c>
      <c r="J483" s="75">
        <v>0.99981</v>
      </c>
    </row>
    <row r="484" spans="1:10" ht="60">
      <c r="A484" s="21"/>
      <c r="B484" s="49" t="s">
        <v>164</v>
      </c>
      <c r="C484" s="50">
        <v>270</v>
      </c>
      <c r="D484" s="51">
        <v>9</v>
      </c>
      <c r="E484" s="52">
        <v>10</v>
      </c>
      <c r="F484" s="53">
        <v>4520000</v>
      </c>
      <c r="G484" s="54">
        <v>0</v>
      </c>
      <c r="H484" s="55">
        <v>6159</v>
      </c>
      <c r="I484" s="56">
        <v>6083.5398700000005</v>
      </c>
      <c r="J484" s="57">
        <v>0.98775</v>
      </c>
    </row>
    <row r="485" spans="1:10" ht="21.75">
      <c r="A485" s="21"/>
      <c r="B485" s="58" t="s">
        <v>47</v>
      </c>
      <c r="C485" s="59">
        <v>270</v>
      </c>
      <c r="D485" s="60">
        <v>9</v>
      </c>
      <c r="E485" s="61">
        <v>10</v>
      </c>
      <c r="F485" s="62">
        <v>4529900</v>
      </c>
      <c r="G485" s="63">
        <v>0</v>
      </c>
      <c r="H485" s="64">
        <v>6159</v>
      </c>
      <c r="I485" s="65">
        <v>6083.5398700000005</v>
      </c>
      <c r="J485" s="66">
        <v>0.98775</v>
      </c>
    </row>
    <row r="486" spans="1:10" ht="12.75">
      <c r="A486" s="21"/>
      <c r="B486" s="67" t="s">
        <v>48</v>
      </c>
      <c r="C486" s="68">
        <v>270</v>
      </c>
      <c r="D486" s="69">
        <v>9</v>
      </c>
      <c r="E486" s="70">
        <v>10</v>
      </c>
      <c r="F486" s="71">
        <v>4529900</v>
      </c>
      <c r="G486" s="72">
        <v>1</v>
      </c>
      <c r="H486" s="73">
        <v>6159</v>
      </c>
      <c r="I486" s="74">
        <v>6083.5398700000005</v>
      </c>
      <c r="J486" s="75">
        <v>0.98775</v>
      </c>
    </row>
    <row r="487" spans="1:10" ht="12.75">
      <c r="A487" s="21"/>
      <c r="B487" s="76" t="s">
        <v>180</v>
      </c>
      <c r="C487" s="77">
        <v>280</v>
      </c>
      <c r="D487" s="78">
        <v>0</v>
      </c>
      <c r="E487" s="79">
        <v>0</v>
      </c>
      <c r="F487" s="80">
        <v>0</v>
      </c>
      <c r="G487" s="81">
        <v>0</v>
      </c>
      <c r="H487" s="82">
        <v>45919.2</v>
      </c>
      <c r="I487" s="83">
        <v>44634.4</v>
      </c>
      <c r="J487" s="84">
        <v>0.97202</v>
      </c>
    </row>
    <row r="488" spans="1:10" ht="12.75">
      <c r="A488" s="21"/>
      <c r="B488" s="31" t="s">
        <v>49</v>
      </c>
      <c r="C488" s="32">
        <v>280</v>
      </c>
      <c r="D488" s="33">
        <v>4</v>
      </c>
      <c r="E488" s="34">
        <v>0</v>
      </c>
      <c r="F488" s="35">
        <v>0</v>
      </c>
      <c r="G488" s="36">
        <v>0</v>
      </c>
      <c r="H488" s="37">
        <v>5336.113</v>
      </c>
      <c r="I488" s="38">
        <v>4500.833009999999</v>
      </c>
      <c r="J488" s="39">
        <v>0.84347</v>
      </c>
    </row>
    <row r="489" spans="1:10" ht="12.75">
      <c r="A489" s="21"/>
      <c r="B489" s="40" t="s">
        <v>154</v>
      </c>
      <c r="C489" s="41">
        <v>280</v>
      </c>
      <c r="D489" s="42">
        <v>4</v>
      </c>
      <c r="E489" s="43">
        <v>1</v>
      </c>
      <c r="F489" s="44">
        <v>0</v>
      </c>
      <c r="G489" s="45">
        <v>0</v>
      </c>
      <c r="H489" s="46">
        <v>5336.113</v>
      </c>
      <c r="I489" s="47">
        <v>4500.833009999999</v>
      </c>
      <c r="J489" s="48">
        <v>0.84347</v>
      </c>
    </row>
    <row r="490" spans="1:10" ht="24">
      <c r="A490" s="21"/>
      <c r="B490" s="49" t="s">
        <v>181</v>
      </c>
      <c r="C490" s="50">
        <v>280</v>
      </c>
      <c r="D490" s="51">
        <v>4</v>
      </c>
      <c r="E490" s="52">
        <v>1</v>
      </c>
      <c r="F490" s="53">
        <v>5100000</v>
      </c>
      <c r="G490" s="54">
        <v>0</v>
      </c>
      <c r="H490" s="55">
        <v>915.2</v>
      </c>
      <c r="I490" s="56">
        <v>198.79726000000002</v>
      </c>
      <c r="J490" s="57">
        <v>0.21722</v>
      </c>
    </row>
    <row r="491" spans="1:10" ht="42.75">
      <c r="A491" s="21"/>
      <c r="B491" s="58" t="s">
        <v>182</v>
      </c>
      <c r="C491" s="59">
        <v>280</v>
      </c>
      <c r="D491" s="60">
        <v>4</v>
      </c>
      <c r="E491" s="61">
        <v>1</v>
      </c>
      <c r="F491" s="62">
        <v>5100301</v>
      </c>
      <c r="G491" s="63">
        <v>0</v>
      </c>
      <c r="H491" s="64">
        <v>915.2</v>
      </c>
      <c r="I491" s="65">
        <v>198.79726000000002</v>
      </c>
      <c r="J491" s="66">
        <v>0.21722</v>
      </c>
    </row>
    <row r="492" spans="1:10" ht="12.75">
      <c r="A492" s="21"/>
      <c r="B492" s="67" t="s">
        <v>48</v>
      </c>
      <c r="C492" s="68">
        <v>280</v>
      </c>
      <c r="D492" s="69">
        <v>4</v>
      </c>
      <c r="E492" s="70">
        <v>1</v>
      </c>
      <c r="F492" s="71">
        <v>5100301</v>
      </c>
      <c r="G492" s="72">
        <v>1</v>
      </c>
      <c r="H492" s="73">
        <v>915.2</v>
      </c>
      <c r="I492" s="74">
        <v>198.79726000000002</v>
      </c>
      <c r="J492" s="75">
        <v>0.21722</v>
      </c>
    </row>
    <row r="493" spans="1:10" ht="12.75">
      <c r="A493" s="21"/>
      <c r="B493" s="49" t="s">
        <v>35</v>
      </c>
      <c r="C493" s="50">
        <v>280</v>
      </c>
      <c r="D493" s="51">
        <v>4</v>
      </c>
      <c r="E493" s="52">
        <v>1</v>
      </c>
      <c r="F493" s="53">
        <v>5220000</v>
      </c>
      <c r="G493" s="54">
        <v>0</v>
      </c>
      <c r="H493" s="55">
        <v>4420.913</v>
      </c>
      <c r="I493" s="56">
        <v>4302.03575</v>
      </c>
      <c r="J493" s="57">
        <v>0.97311</v>
      </c>
    </row>
    <row r="494" spans="1:10" ht="21.75">
      <c r="A494" s="21"/>
      <c r="B494" s="58" t="s">
        <v>155</v>
      </c>
      <c r="C494" s="59">
        <v>280</v>
      </c>
      <c r="D494" s="60">
        <v>4</v>
      </c>
      <c r="E494" s="61">
        <v>1</v>
      </c>
      <c r="F494" s="62">
        <v>5224500</v>
      </c>
      <c r="G494" s="63">
        <v>0</v>
      </c>
      <c r="H494" s="64">
        <v>4420.913</v>
      </c>
      <c r="I494" s="65">
        <v>4302.03575</v>
      </c>
      <c r="J494" s="66">
        <v>0.97311</v>
      </c>
    </row>
    <row r="495" spans="1:10" ht="12.75">
      <c r="A495" s="21"/>
      <c r="B495" s="67" t="s">
        <v>156</v>
      </c>
      <c r="C495" s="68">
        <v>280</v>
      </c>
      <c r="D495" s="69">
        <v>4</v>
      </c>
      <c r="E495" s="70">
        <v>1</v>
      </c>
      <c r="F495" s="71">
        <v>5224500</v>
      </c>
      <c r="G495" s="72">
        <v>13</v>
      </c>
      <c r="H495" s="73">
        <v>4420.913</v>
      </c>
      <c r="I495" s="74">
        <v>4302.03575</v>
      </c>
      <c r="J495" s="75">
        <v>0.97311</v>
      </c>
    </row>
    <row r="496" spans="1:10" ht="12.75">
      <c r="A496" s="21"/>
      <c r="B496" s="31" t="s">
        <v>87</v>
      </c>
      <c r="C496" s="32">
        <v>280</v>
      </c>
      <c r="D496" s="33">
        <v>7</v>
      </c>
      <c r="E496" s="34">
        <v>0</v>
      </c>
      <c r="F496" s="35">
        <v>0</v>
      </c>
      <c r="G496" s="36">
        <v>0</v>
      </c>
      <c r="H496" s="37">
        <v>40529.333</v>
      </c>
      <c r="I496" s="38">
        <v>40079.765340000005</v>
      </c>
      <c r="J496" s="39">
        <v>0.98891</v>
      </c>
    </row>
    <row r="497" spans="1:10" ht="12.75">
      <c r="A497" s="21"/>
      <c r="B497" s="40" t="s">
        <v>96</v>
      </c>
      <c r="C497" s="41">
        <v>280</v>
      </c>
      <c r="D497" s="42">
        <v>7</v>
      </c>
      <c r="E497" s="43">
        <v>7</v>
      </c>
      <c r="F497" s="44">
        <v>0</v>
      </c>
      <c r="G497" s="45">
        <v>0</v>
      </c>
      <c r="H497" s="46">
        <v>40529.333</v>
      </c>
      <c r="I497" s="47">
        <v>40079.765340000005</v>
      </c>
      <c r="J497" s="48">
        <v>0.98891</v>
      </c>
    </row>
    <row r="498" spans="1:10" ht="48">
      <c r="A498" s="21"/>
      <c r="B498" s="49" t="s">
        <v>13</v>
      </c>
      <c r="C498" s="50">
        <v>280</v>
      </c>
      <c r="D498" s="51">
        <v>7</v>
      </c>
      <c r="E498" s="52">
        <v>7</v>
      </c>
      <c r="F498" s="53">
        <v>20000</v>
      </c>
      <c r="G498" s="54">
        <v>0</v>
      </c>
      <c r="H498" s="55">
        <v>3007.6</v>
      </c>
      <c r="I498" s="56">
        <v>3006.8833899999995</v>
      </c>
      <c r="J498" s="57">
        <v>0.99976</v>
      </c>
    </row>
    <row r="499" spans="1:10" ht="12.75">
      <c r="A499" s="21"/>
      <c r="B499" s="58" t="s">
        <v>14</v>
      </c>
      <c r="C499" s="59">
        <v>280</v>
      </c>
      <c r="D499" s="60">
        <v>7</v>
      </c>
      <c r="E499" s="61">
        <v>7</v>
      </c>
      <c r="F499" s="62">
        <v>20400</v>
      </c>
      <c r="G499" s="63">
        <v>0</v>
      </c>
      <c r="H499" s="64">
        <v>3007.6</v>
      </c>
      <c r="I499" s="65">
        <v>3006.8833899999995</v>
      </c>
      <c r="J499" s="66">
        <v>0.99976</v>
      </c>
    </row>
    <row r="500" spans="1:10" ht="22.5">
      <c r="A500" s="21"/>
      <c r="B500" s="67" t="s">
        <v>15</v>
      </c>
      <c r="C500" s="68">
        <v>280</v>
      </c>
      <c r="D500" s="69">
        <v>7</v>
      </c>
      <c r="E500" s="70">
        <v>7</v>
      </c>
      <c r="F500" s="71">
        <v>20400</v>
      </c>
      <c r="G500" s="72">
        <v>500</v>
      </c>
      <c r="H500" s="73">
        <v>3007.6</v>
      </c>
      <c r="I500" s="74">
        <v>3006.8833899999995</v>
      </c>
      <c r="J500" s="75">
        <v>0.99976</v>
      </c>
    </row>
    <row r="501" spans="1:10" ht="24">
      <c r="A501" s="21"/>
      <c r="B501" s="49" t="s">
        <v>183</v>
      </c>
      <c r="C501" s="50">
        <v>280</v>
      </c>
      <c r="D501" s="51">
        <v>7</v>
      </c>
      <c r="E501" s="52">
        <v>7</v>
      </c>
      <c r="F501" s="53">
        <v>4310000</v>
      </c>
      <c r="G501" s="54">
        <v>0</v>
      </c>
      <c r="H501" s="55">
        <v>35499</v>
      </c>
      <c r="I501" s="56">
        <v>35123.608759999996</v>
      </c>
      <c r="J501" s="57">
        <v>0.98943</v>
      </c>
    </row>
    <row r="502" spans="1:10" ht="21.75">
      <c r="A502" s="21"/>
      <c r="B502" s="58" t="s">
        <v>47</v>
      </c>
      <c r="C502" s="59">
        <v>280</v>
      </c>
      <c r="D502" s="60">
        <v>7</v>
      </c>
      <c r="E502" s="61">
        <v>7</v>
      </c>
      <c r="F502" s="62">
        <v>4319900</v>
      </c>
      <c r="G502" s="63">
        <v>0</v>
      </c>
      <c r="H502" s="64">
        <v>35499</v>
      </c>
      <c r="I502" s="65">
        <v>35123.608759999996</v>
      </c>
      <c r="J502" s="66">
        <v>0.98943</v>
      </c>
    </row>
    <row r="503" spans="1:10" ht="12.75">
      <c r="A503" s="21"/>
      <c r="B503" s="67" t="s">
        <v>48</v>
      </c>
      <c r="C503" s="68">
        <v>280</v>
      </c>
      <c r="D503" s="69">
        <v>7</v>
      </c>
      <c r="E503" s="70">
        <v>7</v>
      </c>
      <c r="F503" s="71">
        <v>4319900</v>
      </c>
      <c r="G503" s="72">
        <v>1</v>
      </c>
      <c r="H503" s="73">
        <v>30201.4</v>
      </c>
      <c r="I503" s="74">
        <v>29826.008759999997</v>
      </c>
      <c r="J503" s="75">
        <v>0.98757</v>
      </c>
    </row>
    <row r="504" spans="1:10" ht="12.75">
      <c r="A504" s="21"/>
      <c r="B504" s="67" t="s">
        <v>161</v>
      </c>
      <c r="C504" s="68">
        <v>280</v>
      </c>
      <c r="D504" s="69">
        <v>7</v>
      </c>
      <c r="E504" s="70">
        <v>7</v>
      </c>
      <c r="F504" s="71">
        <v>4319900</v>
      </c>
      <c r="G504" s="72">
        <v>19</v>
      </c>
      <c r="H504" s="73">
        <v>5297.6</v>
      </c>
      <c r="I504" s="74">
        <v>5297.6</v>
      </c>
      <c r="J504" s="75">
        <v>1</v>
      </c>
    </row>
    <row r="505" spans="1:10" ht="24">
      <c r="A505" s="21"/>
      <c r="B505" s="49" t="s">
        <v>165</v>
      </c>
      <c r="C505" s="50">
        <v>280</v>
      </c>
      <c r="D505" s="51">
        <v>7</v>
      </c>
      <c r="E505" s="52">
        <v>7</v>
      </c>
      <c r="F505" s="53">
        <v>4320000</v>
      </c>
      <c r="G505" s="54">
        <v>0</v>
      </c>
      <c r="H505" s="55">
        <v>1960.9</v>
      </c>
      <c r="I505" s="56">
        <v>1949.2731899999999</v>
      </c>
      <c r="J505" s="57">
        <v>0.99407</v>
      </c>
    </row>
    <row r="506" spans="1:10" ht="12.75">
      <c r="A506" s="21"/>
      <c r="B506" s="58" t="s">
        <v>166</v>
      </c>
      <c r="C506" s="59">
        <v>280</v>
      </c>
      <c r="D506" s="60">
        <v>7</v>
      </c>
      <c r="E506" s="61">
        <v>7</v>
      </c>
      <c r="F506" s="62">
        <v>4320200</v>
      </c>
      <c r="G506" s="63">
        <v>0</v>
      </c>
      <c r="H506" s="64">
        <v>1960.9</v>
      </c>
      <c r="I506" s="65">
        <v>1949.2731899999999</v>
      </c>
      <c r="J506" s="66">
        <v>0.99407</v>
      </c>
    </row>
    <row r="507" spans="1:10" ht="12.75">
      <c r="A507" s="21"/>
      <c r="B507" s="67" t="s">
        <v>48</v>
      </c>
      <c r="C507" s="68">
        <v>280</v>
      </c>
      <c r="D507" s="69">
        <v>7</v>
      </c>
      <c r="E507" s="70">
        <v>7</v>
      </c>
      <c r="F507" s="71">
        <v>4320200</v>
      </c>
      <c r="G507" s="72">
        <v>1</v>
      </c>
      <c r="H507" s="73">
        <v>1909.9</v>
      </c>
      <c r="I507" s="74">
        <v>1903.11122</v>
      </c>
      <c r="J507" s="75">
        <v>0.99645</v>
      </c>
    </row>
    <row r="508" spans="1:10" ht="12.75">
      <c r="A508" s="21"/>
      <c r="B508" s="67" t="s">
        <v>161</v>
      </c>
      <c r="C508" s="68">
        <v>280</v>
      </c>
      <c r="D508" s="69">
        <v>7</v>
      </c>
      <c r="E508" s="70">
        <v>7</v>
      </c>
      <c r="F508" s="71">
        <v>4320200</v>
      </c>
      <c r="G508" s="72">
        <v>19</v>
      </c>
      <c r="H508" s="73">
        <v>2</v>
      </c>
      <c r="I508" s="74">
        <v>2</v>
      </c>
      <c r="J508" s="75">
        <v>1</v>
      </c>
    </row>
    <row r="509" spans="1:10" ht="22.5">
      <c r="A509" s="21"/>
      <c r="B509" s="67" t="s">
        <v>15</v>
      </c>
      <c r="C509" s="68">
        <v>280</v>
      </c>
      <c r="D509" s="69">
        <v>7</v>
      </c>
      <c r="E509" s="70">
        <v>7</v>
      </c>
      <c r="F509" s="71">
        <v>4320200</v>
      </c>
      <c r="G509" s="72">
        <v>500</v>
      </c>
      <c r="H509" s="73">
        <v>49</v>
      </c>
      <c r="I509" s="74">
        <v>44.161970000000004</v>
      </c>
      <c r="J509" s="75">
        <v>0.90126</v>
      </c>
    </row>
    <row r="510" spans="1:10" ht="12.75">
      <c r="A510" s="21"/>
      <c r="B510" s="49" t="s">
        <v>35</v>
      </c>
      <c r="C510" s="50">
        <v>280</v>
      </c>
      <c r="D510" s="51">
        <v>7</v>
      </c>
      <c r="E510" s="52">
        <v>7</v>
      </c>
      <c r="F510" s="53">
        <v>5220000</v>
      </c>
      <c r="G510" s="54">
        <v>0</v>
      </c>
      <c r="H510" s="55">
        <v>61.833</v>
      </c>
      <c r="I510" s="56">
        <v>0</v>
      </c>
      <c r="J510" s="57">
        <v>0</v>
      </c>
    </row>
    <row r="511" spans="1:10" ht="21.75">
      <c r="A511" s="21"/>
      <c r="B511" s="58" t="s">
        <v>185</v>
      </c>
      <c r="C511" s="59">
        <v>280</v>
      </c>
      <c r="D511" s="60">
        <v>7</v>
      </c>
      <c r="E511" s="61">
        <v>7</v>
      </c>
      <c r="F511" s="62">
        <v>5220100</v>
      </c>
      <c r="G511" s="63">
        <v>0</v>
      </c>
      <c r="H511" s="64">
        <v>61.833</v>
      </c>
      <c r="I511" s="65">
        <v>0</v>
      </c>
      <c r="J511" s="66">
        <v>0</v>
      </c>
    </row>
    <row r="512" spans="1:10" ht="22.5">
      <c r="A512" s="21"/>
      <c r="B512" s="67" t="s">
        <v>184</v>
      </c>
      <c r="C512" s="68">
        <v>280</v>
      </c>
      <c r="D512" s="69">
        <v>7</v>
      </c>
      <c r="E512" s="70">
        <v>7</v>
      </c>
      <c r="F512" s="71">
        <v>5220100</v>
      </c>
      <c r="G512" s="72">
        <v>447</v>
      </c>
      <c r="H512" s="73">
        <v>61.833</v>
      </c>
      <c r="I512" s="74">
        <v>0</v>
      </c>
      <c r="J512" s="75">
        <v>0</v>
      </c>
    </row>
    <row r="513" spans="1:10" ht="25.5">
      <c r="A513" s="21"/>
      <c r="B513" s="31" t="s">
        <v>106</v>
      </c>
      <c r="C513" s="32">
        <v>280</v>
      </c>
      <c r="D513" s="33">
        <v>9</v>
      </c>
      <c r="E513" s="34">
        <v>0</v>
      </c>
      <c r="F513" s="35">
        <v>0</v>
      </c>
      <c r="G513" s="36">
        <v>0</v>
      </c>
      <c r="H513" s="37">
        <v>53.8</v>
      </c>
      <c r="I513" s="38">
        <v>53.8</v>
      </c>
      <c r="J513" s="39">
        <v>1</v>
      </c>
    </row>
    <row r="514" spans="1:10" ht="12.75">
      <c r="A514" s="21"/>
      <c r="B514" s="40" t="s">
        <v>117</v>
      </c>
      <c r="C514" s="41">
        <v>280</v>
      </c>
      <c r="D514" s="42">
        <v>9</v>
      </c>
      <c r="E514" s="43">
        <v>7</v>
      </c>
      <c r="F514" s="44">
        <v>0</v>
      </c>
      <c r="G514" s="45">
        <v>0</v>
      </c>
      <c r="H514" s="46">
        <v>53.8</v>
      </c>
      <c r="I514" s="47">
        <v>53.8</v>
      </c>
      <c r="J514" s="48">
        <v>1</v>
      </c>
    </row>
    <row r="515" spans="1:10" ht="24">
      <c r="A515" s="21"/>
      <c r="B515" s="49" t="s">
        <v>118</v>
      </c>
      <c r="C515" s="50">
        <v>280</v>
      </c>
      <c r="D515" s="51">
        <v>9</v>
      </c>
      <c r="E515" s="52">
        <v>7</v>
      </c>
      <c r="F515" s="53">
        <v>4810000</v>
      </c>
      <c r="G515" s="54">
        <v>0</v>
      </c>
      <c r="H515" s="55">
        <v>53.8</v>
      </c>
      <c r="I515" s="56">
        <v>53.8</v>
      </c>
      <c r="J515" s="57">
        <v>1</v>
      </c>
    </row>
    <row r="516" spans="1:10" ht="12.75">
      <c r="A516" s="21"/>
      <c r="B516" s="58" t="s">
        <v>119</v>
      </c>
      <c r="C516" s="59">
        <v>280</v>
      </c>
      <c r="D516" s="60">
        <v>9</v>
      </c>
      <c r="E516" s="61">
        <v>7</v>
      </c>
      <c r="F516" s="62">
        <v>4810100</v>
      </c>
      <c r="G516" s="63">
        <v>0</v>
      </c>
      <c r="H516" s="64">
        <v>53.8</v>
      </c>
      <c r="I516" s="65">
        <v>53.8</v>
      </c>
      <c r="J516" s="66">
        <v>1</v>
      </c>
    </row>
    <row r="517" spans="1:10" ht="12.75">
      <c r="A517" s="21"/>
      <c r="B517" s="67" t="s">
        <v>104</v>
      </c>
      <c r="C517" s="68">
        <v>280</v>
      </c>
      <c r="D517" s="69">
        <v>9</v>
      </c>
      <c r="E517" s="70">
        <v>7</v>
      </c>
      <c r="F517" s="71">
        <v>4810100</v>
      </c>
      <c r="G517" s="72">
        <v>12</v>
      </c>
      <c r="H517" s="73">
        <v>53.8</v>
      </c>
      <c r="I517" s="74">
        <v>53.8</v>
      </c>
      <c r="J517" s="75">
        <v>1</v>
      </c>
    </row>
    <row r="518" spans="1:10" ht="38.25">
      <c r="A518" s="21"/>
      <c r="B518" s="76" t="s">
        <v>186</v>
      </c>
      <c r="C518" s="77">
        <v>430</v>
      </c>
      <c r="D518" s="78">
        <v>0</v>
      </c>
      <c r="E518" s="79">
        <v>0</v>
      </c>
      <c r="F518" s="80">
        <v>0</v>
      </c>
      <c r="G518" s="81">
        <v>0</v>
      </c>
      <c r="H518" s="82">
        <v>21122.7</v>
      </c>
      <c r="I518" s="83">
        <v>21060</v>
      </c>
      <c r="J518" s="84">
        <v>0.99703</v>
      </c>
    </row>
    <row r="519" spans="1:10" ht="12.75">
      <c r="A519" s="21"/>
      <c r="B519" s="31" t="s">
        <v>11</v>
      </c>
      <c r="C519" s="32">
        <v>430</v>
      </c>
      <c r="D519" s="33">
        <v>1</v>
      </c>
      <c r="E519" s="34">
        <v>0</v>
      </c>
      <c r="F519" s="35">
        <v>0</v>
      </c>
      <c r="G519" s="36">
        <v>0</v>
      </c>
      <c r="H519" s="37">
        <v>3104</v>
      </c>
      <c r="I519" s="38">
        <v>3095.34117</v>
      </c>
      <c r="J519" s="39">
        <v>0.99721</v>
      </c>
    </row>
    <row r="520" spans="1:10" ht="12.75">
      <c r="A520" s="21"/>
      <c r="B520" s="40" t="s">
        <v>18</v>
      </c>
      <c r="C520" s="41">
        <v>430</v>
      </c>
      <c r="D520" s="42">
        <v>1</v>
      </c>
      <c r="E520" s="43">
        <v>14</v>
      </c>
      <c r="F520" s="44">
        <v>0</v>
      </c>
      <c r="G520" s="45">
        <v>0</v>
      </c>
      <c r="H520" s="46">
        <v>3104</v>
      </c>
      <c r="I520" s="47">
        <v>3095.34117</v>
      </c>
      <c r="J520" s="48">
        <v>0.99721</v>
      </c>
    </row>
    <row r="521" spans="1:10" ht="36">
      <c r="A521" s="21"/>
      <c r="B521" s="49" t="s">
        <v>187</v>
      </c>
      <c r="C521" s="50">
        <v>430</v>
      </c>
      <c r="D521" s="51">
        <v>1</v>
      </c>
      <c r="E521" s="52">
        <v>14</v>
      </c>
      <c r="F521" s="53">
        <v>900000</v>
      </c>
      <c r="G521" s="54">
        <v>0</v>
      </c>
      <c r="H521" s="55">
        <v>3080</v>
      </c>
      <c r="I521" s="56">
        <v>3071.34117</v>
      </c>
      <c r="J521" s="57">
        <v>0.99719</v>
      </c>
    </row>
    <row r="522" spans="1:10" ht="32.25">
      <c r="A522" s="21"/>
      <c r="B522" s="58" t="s">
        <v>188</v>
      </c>
      <c r="C522" s="59">
        <v>430</v>
      </c>
      <c r="D522" s="60">
        <v>1</v>
      </c>
      <c r="E522" s="61">
        <v>14</v>
      </c>
      <c r="F522" s="62">
        <v>900200</v>
      </c>
      <c r="G522" s="63">
        <v>0</v>
      </c>
      <c r="H522" s="64">
        <v>3080</v>
      </c>
      <c r="I522" s="65">
        <v>3071.34117</v>
      </c>
      <c r="J522" s="66">
        <v>0.99719</v>
      </c>
    </row>
    <row r="523" spans="1:10" ht="22.5">
      <c r="A523" s="21"/>
      <c r="B523" s="67" t="s">
        <v>15</v>
      </c>
      <c r="C523" s="68">
        <v>430</v>
      </c>
      <c r="D523" s="69">
        <v>1</v>
      </c>
      <c r="E523" s="70">
        <v>14</v>
      </c>
      <c r="F523" s="71">
        <v>900200</v>
      </c>
      <c r="G523" s="72">
        <v>500</v>
      </c>
      <c r="H523" s="73">
        <v>3080</v>
      </c>
      <c r="I523" s="74">
        <v>3071.34117</v>
      </c>
      <c r="J523" s="75">
        <v>0.99719</v>
      </c>
    </row>
    <row r="524" spans="1:10" ht="24">
      <c r="A524" s="21"/>
      <c r="B524" s="49" t="s">
        <v>19</v>
      </c>
      <c r="C524" s="50">
        <v>430</v>
      </c>
      <c r="D524" s="51">
        <v>1</v>
      </c>
      <c r="E524" s="52">
        <v>14</v>
      </c>
      <c r="F524" s="53">
        <v>920000</v>
      </c>
      <c r="G524" s="54">
        <v>0</v>
      </c>
      <c r="H524" s="55">
        <v>24</v>
      </c>
      <c r="I524" s="56">
        <v>24</v>
      </c>
      <c r="J524" s="57">
        <v>1</v>
      </c>
    </row>
    <row r="525" spans="1:10" ht="12.75">
      <c r="A525" s="21"/>
      <c r="B525" s="58" t="s">
        <v>20</v>
      </c>
      <c r="C525" s="59">
        <v>430</v>
      </c>
      <c r="D525" s="60">
        <v>1</v>
      </c>
      <c r="E525" s="61">
        <v>14</v>
      </c>
      <c r="F525" s="62">
        <v>920300</v>
      </c>
      <c r="G525" s="63">
        <v>0</v>
      </c>
      <c r="H525" s="64">
        <v>24</v>
      </c>
      <c r="I525" s="65">
        <v>24</v>
      </c>
      <c r="J525" s="66">
        <v>1</v>
      </c>
    </row>
    <row r="526" spans="1:10" ht="22.5">
      <c r="A526" s="21"/>
      <c r="B526" s="67" t="s">
        <v>15</v>
      </c>
      <c r="C526" s="68">
        <v>430</v>
      </c>
      <c r="D526" s="69">
        <v>1</v>
      </c>
      <c r="E526" s="70">
        <v>14</v>
      </c>
      <c r="F526" s="71">
        <v>920300</v>
      </c>
      <c r="G526" s="72">
        <v>500</v>
      </c>
      <c r="H526" s="73">
        <v>24</v>
      </c>
      <c r="I526" s="74">
        <v>24</v>
      </c>
      <c r="J526" s="75">
        <v>1</v>
      </c>
    </row>
    <row r="527" spans="1:10" ht="12.75">
      <c r="A527" s="21"/>
      <c r="B527" s="31" t="s">
        <v>49</v>
      </c>
      <c r="C527" s="32">
        <v>430</v>
      </c>
      <c r="D527" s="33">
        <v>4</v>
      </c>
      <c r="E527" s="34">
        <v>0</v>
      </c>
      <c r="F527" s="35">
        <v>0</v>
      </c>
      <c r="G527" s="36">
        <v>0</v>
      </c>
      <c r="H527" s="37">
        <v>595</v>
      </c>
      <c r="I527" s="38">
        <v>542.1039300000001</v>
      </c>
      <c r="J527" s="39">
        <v>0.9111</v>
      </c>
    </row>
    <row r="528" spans="1:10" ht="12.75">
      <c r="A528" s="21"/>
      <c r="B528" s="40" t="s">
        <v>50</v>
      </c>
      <c r="C528" s="41">
        <v>430</v>
      </c>
      <c r="D528" s="42">
        <v>4</v>
      </c>
      <c r="E528" s="43">
        <v>7</v>
      </c>
      <c r="F528" s="44">
        <v>0</v>
      </c>
      <c r="G528" s="45">
        <v>0</v>
      </c>
      <c r="H528" s="46">
        <v>220</v>
      </c>
      <c r="I528" s="47">
        <v>219.99072</v>
      </c>
      <c r="J528" s="48">
        <v>0.99996</v>
      </c>
    </row>
    <row r="529" spans="1:10" ht="12.75">
      <c r="A529" s="21"/>
      <c r="B529" s="49" t="s">
        <v>51</v>
      </c>
      <c r="C529" s="50">
        <v>430</v>
      </c>
      <c r="D529" s="51">
        <v>4</v>
      </c>
      <c r="E529" s="52">
        <v>7</v>
      </c>
      <c r="F529" s="53">
        <v>2920000</v>
      </c>
      <c r="G529" s="54">
        <v>0</v>
      </c>
      <c r="H529" s="55">
        <v>220</v>
      </c>
      <c r="I529" s="56">
        <v>219.99072</v>
      </c>
      <c r="J529" s="57">
        <v>0.99996</v>
      </c>
    </row>
    <row r="530" spans="1:10" ht="21.75">
      <c r="A530" s="21"/>
      <c r="B530" s="58" t="s">
        <v>52</v>
      </c>
      <c r="C530" s="59">
        <v>430</v>
      </c>
      <c r="D530" s="60">
        <v>4</v>
      </c>
      <c r="E530" s="61">
        <v>7</v>
      </c>
      <c r="F530" s="62">
        <v>2920200</v>
      </c>
      <c r="G530" s="63">
        <v>0</v>
      </c>
      <c r="H530" s="64">
        <v>220</v>
      </c>
      <c r="I530" s="65">
        <v>219.99072</v>
      </c>
      <c r="J530" s="66">
        <v>0.99996</v>
      </c>
    </row>
    <row r="531" spans="1:10" ht="22.5">
      <c r="A531" s="21"/>
      <c r="B531" s="67" t="s">
        <v>15</v>
      </c>
      <c r="C531" s="68">
        <v>430</v>
      </c>
      <c r="D531" s="69">
        <v>4</v>
      </c>
      <c r="E531" s="70">
        <v>7</v>
      </c>
      <c r="F531" s="71">
        <v>2920200</v>
      </c>
      <c r="G531" s="72">
        <v>500</v>
      </c>
      <c r="H531" s="73">
        <v>220</v>
      </c>
      <c r="I531" s="74">
        <v>219.99072</v>
      </c>
      <c r="J531" s="75">
        <v>0.99996</v>
      </c>
    </row>
    <row r="532" spans="1:10" ht="24">
      <c r="A532" s="21"/>
      <c r="B532" s="40" t="s">
        <v>60</v>
      </c>
      <c r="C532" s="41">
        <v>430</v>
      </c>
      <c r="D532" s="42">
        <v>4</v>
      </c>
      <c r="E532" s="43">
        <v>12</v>
      </c>
      <c r="F532" s="44">
        <v>0</v>
      </c>
      <c r="G532" s="45">
        <v>0</v>
      </c>
      <c r="H532" s="46">
        <v>375</v>
      </c>
      <c r="I532" s="47">
        <v>322.11321000000004</v>
      </c>
      <c r="J532" s="48">
        <v>0.85897</v>
      </c>
    </row>
    <row r="533" spans="1:10" ht="24">
      <c r="A533" s="21"/>
      <c r="B533" s="49" t="s">
        <v>189</v>
      </c>
      <c r="C533" s="50">
        <v>430</v>
      </c>
      <c r="D533" s="51">
        <v>4</v>
      </c>
      <c r="E533" s="52">
        <v>12</v>
      </c>
      <c r="F533" s="53">
        <v>3400000</v>
      </c>
      <c r="G533" s="54">
        <v>0</v>
      </c>
      <c r="H533" s="55">
        <v>375</v>
      </c>
      <c r="I533" s="56">
        <v>322.11321000000004</v>
      </c>
      <c r="J533" s="57">
        <v>0.85897</v>
      </c>
    </row>
    <row r="534" spans="1:10" ht="21.75">
      <c r="A534" s="21"/>
      <c r="B534" s="58" t="s">
        <v>190</v>
      </c>
      <c r="C534" s="59">
        <v>430</v>
      </c>
      <c r="D534" s="60">
        <v>4</v>
      </c>
      <c r="E534" s="61">
        <v>12</v>
      </c>
      <c r="F534" s="62">
        <v>3400300</v>
      </c>
      <c r="G534" s="63">
        <v>0</v>
      </c>
      <c r="H534" s="64">
        <v>375</v>
      </c>
      <c r="I534" s="65">
        <v>322.11321000000004</v>
      </c>
      <c r="J534" s="66">
        <v>0.85897</v>
      </c>
    </row>
    <row r="535" spans="1:10" ht="22.5">
      <c r="A535" s="21"/>
      <c r="B535" s="67" t="s">
        <v>15</v>
      </c>
      <c r="C535" s="68">
        <v>430</v>
      </c>
      <c r="D535" s="69">
        <v>4</v>
      </c>
      <c r="E535" s="70">
        <v>12</v>
      </c>
      <c r="F535" s="71">
        <v>3400300</v>
      </c>
      <c r="G535" s="72">
        <v>500</v>
      </c>
      <c r="H535" s="73">
        <v>375</v>
      </c>
      <c r="I535" s="74">
        <v>322.11321000000004</v>
      </c>
      <c r="J535" s="75">
        <v>0.85897</v>
      </c>
    </row>
    <row r="536" spans="1:10" ht="12.75">
      <c r="A536" s="21"/>
      <c r="B536" s="31" t="s">
        <v>64</v>
      </c>
      <c r="C536" s="32">
        <v>430</v>
      </c>
      <c r="D536" s="33">
        <v>5</v>
      </c>
      <c r="E536" s="34">
        <v>0</v>
      </c>
      <c r="F536" s="35">
        <v>0</v>
      </c>
      <c r="G536" s="36">
        <v>0</v>
      </c>
      <c r="H536" s="37">
        <v>3273.7</v>
      </c>
      <c r="I536" s="38">
        <v>3272.58</v>
      </c>
      <c r="J536" s="39">
        <v>0.99966</v>
      </c>
    </row>
    <row r="537" spans="1:10" ht="12.75">
      <c r="A537" s="21"/>
      <c r="B537" s="40" t="s">
        <v>65</v>
      </c>
      <c r="C537" s="41">
        <v>430</v>
      </c>
      <c r="D537" s="42">
        <v>5</v>
      </c>
      <c r="E537" s="43">
        <v>1</v>
      </c>
      <c r="F537" s="44">
        <v>0</v>
      </c>
      <c r="G537" s="45">
        <v>0</v>
      </c>
      <c r="H537" s="46">
        <v>2517.7</v>
      </c>
      <c r="I537" s="47">
        <v>2517.58</v>
      </c>
      <c r="J537" s="48">
        <v>0.99995</v>
      </c>
    </row>
    <row r="538" spans="1:10" ht="12.75">
      <c r="A538" s="21"/>
      <c r="B538" s="49" t="s">
        <v>35</v>
      </c>
      <c r="C538" s="50">
        <v>430</v>
      </c>
      <c r="D538" s="51">
        <v>5</v>
      </c>
      <c r="E538" s="52">
        <v>1</v>
      </c>
      <c r="F538" s="53">
        <v>5220000</v>
      </c>
      <c r="G538" s="54">
        <v>0</v>
      </c>
      <c r="H538" s="55">
        <v>2517.7</v>
      </c>
      <c r="I538" s="56">
        <v>2517.58</v>
      </c>
      <c r="J538" s="57">
        <v>0.99995</v>
      </c>
    </row>
    <row r="539" spans="1:10" ht="53.25">
      <c r="A539" s="21"/>
      <c r="B539" s="58" t="s">
        <v>69</v>
      </c>
      <c r="C539" s="59">
        <v>430</v>
      </c>
      <c r="D539" s="60">
        <v>5</v>
      </c>
      <c r="E539" s="61">
        <v>1</v>
      </c>
      <c r="F539" s="62">
        <v>5222701</v>
      </c>
      <c r="G539" s="63">
        <v>0</v>
      </c>
      <c r="H539" s="64">
        <v>2517.7</v>
      </c>
      <c r="I539" s="65">
        <v>2517.58</v>
      </c>
      <c r="J539" s="66">
        <v>0.99995</v>
      </c>
    </row>
    <row r="540" spans="1:10" ht="12.75">
      <c r="A540" s="21"/>
      <c r="B540" s="67" t="s">
        <v>59</v>
      </c>
      <c r="C540" s="68">
        <v>430</v>
      </c>
      <c r="D540" s="69">
        <v>5</v>
      </c>
      <c r="E540" s="70">
        <v>1</v>
      </c>
      <c r="F540" s="71">
        <v>5222701</v>
      </c>
      <c r="G540" s="72">
        <v>3</v>
      </c>
      <c r="H540" s="73">
        <v>2517.7</v>
      </c>
      <c r="I540" s="74">
        <v>2517.58</v>
      </c>
      <c r="J540" s="75">
        <v>0.99995</v>
      </c>
    </row>
    <row r="541" spans="1:10" ht="12.75">
      <c r="A541" s="21"/>
      <c r="B541" s="40" t="s">
        <v>77</v>
      </c>
      <c r="C541" s="41">
        <v>430</v>
      </c>
      <c r="D541" s="42">
        <v>5</v>
      </c>
      <c r="E541" s="43">
        <v>3</v>
      </c>
      <c r="F541" s="44">
        <v>0</v>
      </c>
      <c r="G541" s="45">
        <v>0</v>
      </c>
      <c r="H541" s="46">
        <v>270</v>
      </c>
      <c r="I541" s="47">
        <v>270</v>
      </c>
      <c r="J541" s="48">
        <v>1</v>
      </c>
    </row>
    <row r="542" spans="1:10" ht="12.75">
      <c r="A542" s="21"/>
      <c r="B542" s="49" t="s">
        <v>80</v>
      </c>
      <c r="C542" s="50">
        <v>430</v>
      </c>
      <c r="D542" s="51">
        <v>5</v>
      </c>
      <c r="E542" s="52">
        <v>3</v>
      </c>
      <c r="F542" s="53">
        <v>6000000</v>
      </c>
      <c r="G542" s="54">
        <v>0</v>
      </c>
      <c r="H542" s="55">
        <v>270</v>
      </c>
      <c r="I542" s="56">
        <v>270</v>
      </c>
      <c r="J542" s="57">
        <v>1</v>
      </c>
    </row>
    <row r="543" spans="1:10" ht="42.75">
      <c r="A543" s="21"/>
      <c r="B543" s="58" t="s">
        <v>82</v>
      </c>
      <c r="C543" s="59">
        <v>430</v>
      </c>
      <c r="D543" s="60">
        <v>5</v>
      </c>
      <c r="E543" s="61">
        <v>3</v>
      </c>
      <c r="F543" s="62">
        <v>6000200</v>
      </c>
      <c r="G543" s="63">
        <v>0</v>
      </c>
      <c r="H543" s="64">
        <v>270</v>
      </c>
      <c r="I543" s="65">
        <v>270</v>
      </c>
      <c r="J543" s="66">
        <v>1</v>
      </c>
    </row>
    <row r="544" spans="1:10" ht="22.5">
      <c r="A544" s="21"/>
      <c r="B544" s="67" t="s">
        <v>15</v>
      </c>
      <c r="C544" s="68">
        <v>430</v>
      </c>
      <c r="D544" s="69">
        <v>5</v>
      </c>
      <c r="E544" s="70">
        <v>3</v>
      </c>
      <c r="F544" s="71">
        <v>6000200</v>
      </c>
      <c r="G544" s="72">
        <v>500</v>
      </c>
      <c r="H544" s="73">
        <v>270</v>
      </c>
      <c r="I544" s="74">
        <v>270</v>
      </c>
      <c r="J544" s="75">
        <v>1</v>
      </c>
    </row>
    <row r="545" spans="1:10" ht="24">
      <c r="A545" s="21"/>
      <c r="B545" s="40" t="s">
        <v>86</v>
      </c>
      <c r="C545" s="41">
        <v>430</v>
      </c>
      <c r="D545" s="42">
        <v>5</v>
      </c>
      <c r="E545" s="43">
        <v>5</v>
      </c>
      <c r="F545" s="44">
        <v>0</v>
      </c>
      <c r="G545" s="45">
        <v>0</v>
      </c>
      <c r="H545" s="46">
        <v>486</v>
      </c>
      <c r="I545" s="47">
        <v>485</v>
      </c>
      <c r="J545" s="48">
        <v>0.99794</v>
      </c>
    </row>
    <row r="546" spans="1:10" ht="12.75">
      <c r="A546" s="21"/>
      <c r="B546" s="49" t="s">
        <v>35</v>
      </c>
      <c r="C546" s="50">
        <v>430</v>
      </c>
      <c r="D546" s="51">
        <v>5</v>
      </c>
      <c r="E546" s="52">
        <v>5</v>
      </c>
      <c r="F546" s="53">
        <v>5220000</v>
      </c>
      <c r="G546" s="54">
        <v>0</v>
      </c>
      <c r="H546" s="55">
        <v>486</v>
      </c>
      <c r="I546" s="56">
        <v>485</v>
      </c>
      <c r="J546" s="57">
        <v>0.99794</v>
      </c>
    </row>
    <row r="547" spans="1:10" ht="32.25">
      <c r="A547" s="21"/>
      <c r="B547" s="58" t="s">
        <v>75</v>
      </c>
      <c r="C547" s="59">
        <v>430</v>
      </c>
      <c r="D547" s="60">
        <v>5</v>
      </c>
      <c r="E547" s="61">
        <v>5</v>
      </c>
      <c r="F547" s="62">
        <v>5222100</v>
      </c>
      <c r="G547" s="63">
        <v>0</v>
      </c>
      <c r="H547" s="64">
        <v>486</v>
      </c>
      <c r="I547" s="65">
        <v>485</v>
      </c>
      <c r="J547" s="66">
        <v>0.99794</v>
      </c>
    </row>
    <row r="548" spans="1:10" ht="12.75">
      <c r="A548" s="21"/>
      <c r="B548" s="67" t="s">
        <v>56</v>
      </c>
      <c r="C548" s="68">
        <v>430</v>
      </c>
      <c r="D548" s="69">
        <v>5</v>
      </c>
      <c r="E548" s="70">
        <v>5</v>
      </c>
      <c r="F548" s="71">
        <v>5222100</v>
      </c>
      <c r="G548" s="72">
        <v>6</v>
      </c>
      <c r="H548" s="73">
        <v>486</v>
      </c>
      <c r="I548" s="74">
        <v>485</v>
      </c>
      <c r="J548" s="75">
        <v>0.99794</v>
      </c>
    </row>
    <row r="549" spans="1:10" ht="12.75">
      <c r="A549" s="21"/>
      <c r="B549" s="31" t="s">
        <v>157</v>
      </c>
      <c r="C549" s="32">
        <v>430</v>
      </c>
      <c r="D549" s="33">
        <v>6</v>
      </c>
      <c r="E549" s="34">
        <v>0</v>
      </c>
      <c r="F549" s="35">
        <v>0</v>
      </c>
      <c r="G549" s="36">
        <v>0</v>
      </c>
      <c r="H549" s="37">
        <v>150</v>
      </c>
      <c r="I549" s="38">
        <v>149.98613</v>
      </c>
      <c r="J549" s="39">
        <v>0.99991</v>
      </c>
    </row>
    <row r="550" spans="1:10" ht="24">
      <c r="A550" s="21"/>
      <c r="B550" s="40" t="s">
        <v>191</v>
      </c>
      <c r="C550" s="41">
        <v>430</v>
      </c>
      <c r="D550" s="42">
        <v>6</v>
      </c>
      <c r="E550" s="43">
        <v>3</v>
      </c>
      <c r="F550" s="44">
        <v>0</v>
      </c>
      <c r="G550" s="45">
        <v>0</v>
      </c>
      <c r="H550" s="46">
        <v>150</v>
      </c>
      <c r="I550" s="47">
        <v>149.98613</v>
      </c>
      <c r="J550" s="48">
        <v>0.99991</v>
      </c>
    </row>
    <row r="551" spans="1:10" ht="24">
      <c r="A551" s="21"/>
      <c r="B551" s="49" t="s">
        <v>192</v>
      </c>
      <c r="C551" s="50">
        <v>430</v>
      </c>
      <c r="D551" s="51">
        <v>6</v>
      </c>
      <c r="E551" s="52">
        <v>3</v>
      </c>
      <c r="F551" s="53">
        <v>4100000</v>
      </c>
      <c r="G551" s="54">
        <v>0</v>
      </c>
      <c r="H551" s="55">
        <v>150</v>
      </c>
      <c r="I551" s="56">
        <v>149.98613</v>
      </c>
      <c r="J551" s="57">
        <v>0.99991</v>
      </c>
    </row>
    <row r="552" spans="1:10" ht="12.75">
      <c r="A552" s="21"/>
      <c r="B552" s="58" t="s">
        <v>160</v>
      </c>
      <c r="C552" s="59">
        <v>430</v>
      </c>
      <c r="D552" s="60">
        <v>6</v>
      </c>
      <c r="E552" s="61">
        <v>3</v>
      </c>
      <c r="F552" s="62">
        <v>4100100</v>
      </c>
      <c r="G552" s="63">
        <v>0</v>
      </c>
      <c r="H552" s="64">
        <v>150</v>
      </c>
      <c r="I552" s="65">
        <v>149.98613</v>
      </c>
      <c r="J552" s="66">
        <v>0.99991</v>
      </c>
    </row>
    <row r="553" spans="1:10" ht="22.5">
      <c r="A553" s="21"/>
      <c r="B553" s="67" t="s">
        <v>15</v>
      </c>
      <c r="C553" s="68">
        <v>430</v>
      </c>
      <c r="D553" s="69">
        <v>6</v>
      </c>
      <c r="E553" s="70">
        <v>3</v>
      </c>
      <c r="F553" s="71">
        <v>4100100</v>
      </c>
      <c r="G553" s="72">
        <v>500</v>
      </c>
      <c r="H553" s="73">
        <v>150</v>
      </c>
      <c r="I553" s="74">
        <v>149.98613</v>
      </c>
      <c r="J553" s="75">
        <v>0.99991</v>
      </c>
    </row>
    <row r="554" spans="1:10" ht="12.75">
      <c r="A554" s="21"/>
      <c r="B554" s="31" t="s">
        <v>126</v>
      </c>
      <c r="C554" s="32">
        <v>430</v>
      </c>
      <c r="D554" s="33">
        <v>10</v>
      </c>
      <c r="E554" s="34">
        <v>0</v>
      </c>
      <c r="F554" s="35">
        <v>0</v>
      </c>
      <c r="G554" s="36">
        <v>0</v>
      </c>
      <c r="H554" s="37">
        <v>14000</v>
      </c>
      <c r="I554" s="38">
        <v>14000</v>
      </c>
      <c r="J554" s="39">
        <v>1</v>
      </c>
    </row>
    <row r="555" spans="1:10" ht="24">
      <c r="A555" s="21"/>
      <c r="B555" s="40" t="s">
        <v>143</v>
      </c>
      <c r="C555" s="41">
        <v>430</v>
      </c>
      <c r="D555" s="42">
        <v>10</v>
      </c>
      <c r="E555" s="43">
        <v>6</v>
      </c>
      <c r="F555" s="44">
        <v>0</v>
      </c>
      <c r="G555" s="45">
        <v>0</v>
      </c>
      <c r="H555" s="46">
        <v>14000</v>
      </c>
      <c r="I555" s="47">
        <v>14000</v>
      </c>
      <c r="J555" s="48">
        <v>1</v>
      </c>
    </row>
    <row r="556" spans="1:10" ht="12.75">
      <c r="A556" s="21"/>
      <c r="B556" s="49" t="s">
        <v>38</v>
      </c>
      <c r="C556" s="50">
        <v>430</v>
      </c>
      <c r="D556" s="51">
        <v>10</v>
      </c>
      <c r="E556" s="52">
        <v>6</v>
      </c>
      <c r="F556" s="53">
        <v>7950000</v>
      </c>
      <c r="G556" s="54">
        <v>0</v>
      </c>
      <c r="H556" s="55">
        <v>14000</v>
      </c>
      <c r="I556" s="56">
        <v>14000</v>
      </c>
      <c r="J556" s="57">
        <v>1</v>
      </c>
    </row>
    <row r="557" spans="1:10" ht="21.75">
      <c r="A557" s="21"/>
      <c r="B557" s="58" t="s">
        <v>39</v>
      </c>
      <c r="C557" s="59">
        <v>430</v>
      </c>
      <c r="D557" s="60">
        <v>10</v>
      </c>
      <c r="E557" s="61">
        <v>6</v>
      </c>
      <c r="F557" s="62">
        <v>7950000</v>
      </c>
      <c r="G557" s="63">
        <v>0</v>
      </c>
      <c r="H557" s="64">
        <v>14000</v>
      </c>
      <c r="I557" s="65">
        <v>14000</v>
      </c>
      <c r="J557" s="66">
        <v>1</v>
      </c>
    </row>
    <row r="558" spans="1:10" ht="22.5">
      <c r="A558" s="21"/>
      <c r="B558" s="67" t="s">
        <v>15</v>
      </c>
      <c r="C558" s="68">
        <v>430</v>
      </c>
      <c r="D558" s="69">
        <v>10</v>
      </c>
      <c r="E558" s="70">
        <v>6</v>
      </c>
      <c r="F558" s="71">
        <v>7950000</v>
      </c>
      <c r="G558" s="72">
        <v>500</v>
      </c>
      <c r="H558" s="73">
        <v>14000</v>
      </c>
      <c r="I558" s="74">
        <v>14000</v>
      </c>
      <c r="J558" s="75">
        <v>1</v>
      </c>
    </row>
    <row r="559" spans="1:10" ht="25.5">
      <c r="A559" s="21"/>
      <c r="B559" s="76" t="s">
        <v>193</v>
      </c>
      <c r="C559" s="77">
        <v>500</v>
      </c>
      <c r="D559" s="78">
        <v>0</v>
      </c>
      <c r="E559" s="79">
        <v>0</v>
      </c>
      <c r="F559" s="80">
        <v>0</v>
      </c>
      <c r="G559" s="81">
        <v>0</v>
      </c>
      <c r="H559" s="82">
        <v>1577.4</v>
      </c>
      <c r="I559" s="83">
        <v>1279.7</v>
      </c>
      <c r="J559" s="84">
        <v>0.81121</v>
      </c>
    </row>
    <row r="560" spans="1:10" ht="12.75">
      <c r="A560" s="21"/>
      <c r="B560" s="31" t="s">
        <v>11</v>
      </c>
      <c r="C560" s="32">
        <v>500</v>
      </c>
      <c r="D560" s="33">
        <v>1</v>
      </c>
      <c r="E560" s="34">
        <v>0</v>
      </c>
      <c r="F560" s="35">
        <v>0</v>
      </c>
      <c r="G560" s="36">
        <v>0</v>
      </c>
      <c r="H560" s="37">
        <v>902.4</v>
      </c>
      <c r="I560" s="38">
        <v>660.56754</v>
      </c>
      <c r="J560" s="39">
        <v>0.73201</v>
      </c>
    </row>
    <row r="561" spans="1:10" ht="48">
      <c r="A561" s="21"/>
      <c r="B561" s="40" t="s">
        <v>24</v>
      </c>
      <c r="C561" s="41">
        <v>500</v>
      </c>
      <c r="D561" s="42">
        <v>1</v>
      </c>
      <c r="E561" s="43">
        <v>4</v>
      </c>
      <c r="F561" s="44">
        <v>0</v>
      </c>
      <c r="G561" s="45">
        <v>0</v>
      </c>
      <c r="H561" s="46">
        <v>102.4</v>
      </c>
      <c r="I561" s="47">
        <v>102.04877</v>
      </c>
      <c r="J561" s="48">
        <v>0.99657</v>
      </c>
    </row>
    <row r="562" spans="1:10" ht="48">
      <c r="A562" s="21"/>
      <c r="B562" s="49" t="s">
        <v>13</v>
      </c>
      <c r="C562" s="50">
        <v>500</v>
      </c>
      <c r="D562" s="51">
        <v>1</v>
      </c>
      <c r="E562" s="52">
        <v>4</v>
      </c>
      <c r="F562" s="53">
        <v>20000</v>
      </c>
      <c r="G562" s="54">
        <v>0</v>
      </c>
      <c r="H562" s="55">
        <v>102.4</v>
      </c>
      <c r="I562" s="56">
        <v>102.04877</v>
      </c>
      <c r="J562" s="57">
        <v>0.99657</v>
      </c>
    </row>
    <row r="563" spans="1:10" ht="12.75">
      <c r="A563" s="21"/>
      <c r="B563" s="58" t="s">
        <v>14</v>
      </c>
      <c r="C563" s="59">
        <v>500</v>
      </c>
      <c r="D563" s="60">
        <v>1</v>
      </c>
      <c r="E563" s="61">
        <v>4</v>
      </c>
      <c r="F563" s="62">
        <v>20400</v>
      </c>
      <c r="G563" s="63">
        <v>0</v>
      </c>
      <c r="H563" s="64">
        <v>102.4</v>
      </c>
      <c r="I563" s="65">
        <v>102.04877</v>
      </c>
      <c r="J563" s="66">
        <v>0.99657</v>
      </c>
    </row>
    <row r="564" spans="1:10" ht="22.5">
      <c r="A564" s="21"/>
      <c r="B564" s="67" t="s">
        <v>15</v>
      </c>
      <c r="C564" s="68">
        <v>500</v>
      </c>
      <c r="D564" s="69">
        <v>1</v>
      </c>
      <c r="E564" s="70">
        <v>4</v>
      </c>
      <c r="F564" s="71">
        <v>20400</v>
      </c>
      <c r="G564" s="72">
        <v>500</v>
      </c>
      <c r="H564" s="73">
        <v>102.4</v>
      </c>
      <c r="I564" s="74">
        <v>102.04877</v>
      </c>
      <c r="J564" s="75">
        <v>0.99657</v>
      </c>
    </row>
    <row r="565" spans="1:10" ht="24">
      <c r="A565" s="21"/>
      <c r="B565" s="40" t="s">
        <v>194</v>
      </c>
      <c r="C565" s="41">
        <v>500</v>
      </c>
      <c r="D565" s="42">
        <v>1</v>
      </c>
      <c r="E565" s="43">
        <v>11</v>
      </c>
      <c r="F565" s="44">
        <v>0</v>
      </c>
      <c r="G565" s="45">
        <v>0</v>
      </c>
      <c r="H565" s="46">
        <v>800</v>
      </c>
      <c r="I565" s="47">
        <v>558.6</v>
      </c>
      <c r="J565" s="48">
        <v>0.69815</v>
      </c>
    </row>
    <row r="566" spans="1:10" ht="12.75">
      <c r="A566" s="21"/>
      <c r="B566" s="49" t="s">
        <v>195</v>
      </c>
      <c r="C566" s="50">
        <v>500</v>
      </c>
      <c r="D566" s="51">
        <v>1</v>
      </c>
      <c r="E566" s="52">
        <v>11</v>
      </c>
      <c r="F566" s="53">
        <v>650000</v>
      </c>
      <c r="G566" s="54">
        <v>0</v>
      </c>
      <c r="H566" s="55">
        <v>800</v>
      </c>
      <c r="I566" s="56">
        <v>558.6</v>
      </c>
      <c r="J566" s="57">
        <v>0.69815</v>
      </c>
    </row>
    <row r="567" spans="1:10" ht="12.75">
      <c r="A567" s="21"/>
      <c r="B567" s="58" t="s">
        <v>196</v>
      </c>
      <c r="C567" s="59">
        <v>500</v>
      </c>
      <c r="D567" s="60">
        <v>1</v>
      </c>
      <c r="E567" s="61">
        <v>11</v>
      </c>
      <c r="F567" s="62">
        <v>650300</v>
      </c>
      <c r="G567" s="63">
        <v>0</v>
      </c>
      <c r="H567" s="64">
        <v>800</v>
      </c>
      <c r="I567" s="65">
        <v>558.6</v>
      </c>
      <c r="J567" s="66">
        <v>0.69815</v>
      </c>
    </row>
    <row r="568" spans="1:10" ht="12.75">
      <c r="A568" s="21"/>
      <c r="B568" s="67" t="s">
        <v>156</v>
      </c>
      <c r="C568" s="68">
        <v>500</v>
      </c>
      <c r="D568" s="69">
        <v>1</v>
      </c>
      <c r="E568" s="70">
        <v>11</v>
      </c>
      <c r="F568" s="71">
        <v>650300</v>
      </c>
      <c r="G568" s="72">
        <v>13</v>
      </c>
      <c r="H568" s="73">
        <v>800</v>
      </c>
      <c r="I568" s="74">
        <v>558.6</v>
      </c>
      <c r="J568" s="75">
        <v>0.69815</v>
      </c>
    </row>
    <row r="569" spans="1:10" ht="12.75">
      <c r="A569" s="21"/>
      <c r="B569" s="31" t="s">
        <v>87</v>
      </c>
      <c r="C569" s="32">
        <v>500</v>
      </c>
      <c r="D569" s="33">
        <v>7</v>
      </c>
      <c r="E569" s="34">
        <v>0</v>
      </c>
      <c r="F569" s="35">
        <v>0</v>
      </c>
      <c r="G569" s="36">
        <v>0</v>
      </c>
      <c r="H569" s="37">
        <v>396.3</v>
      </c>
      <c r="I569" s="38">
        <v>381.80325</v>
      </c>
      <c r="J569" s="39">
        <v>0.96342</v>
      </c>
    </row>
    <row r="570" spans="1:10" ht="12.75">
      <c r="A570" s="21"/>
      <c r="B570" s="40" t="s">
        <v>88</v>
      </c>
      <c r="C570" s="41">
        <v>500</v>
      </c>
      <c r="D570" s="42">
        <v>7</v>
      </c>
      <c r="E570" s="43">
        <v>1</v>
      </c>
      <c r="F570" s="44">
        <v>0</v>
      </c>
      <c r="G570" s="45">
        <v>0</v>
      </c>
      <c r="H570" s="46">
        <v>156.8</v>
      </c>
      <c r="I570" s="47">
        <v>149.26892</v>
      </c>
      <c r="J570" s="48">
        <v>0.95197</v>
      </c>
    </row>
    <row r="571" spans="1:10" ht="12.75">
      <c r="A571" s="21"/>
      <c r="B571" s="49" t="s">
        <v>89</v>
      </c>
      <c r="C571" s="50">
        <v>500</v>
      </c>
      <c r="D571" s="51">
        <v>7</v>
      </c>
      <c r="E571" s="52">
        <v>1</v>
      </c>
      <c r="F571" s="53">
        <v>4200000</v>
      </c>
      <c r="G571" s="54">
        <v>0</v>
      </c>
      <c r="H571" s="55">
        <v>156.8</v>
      </c>
      <c r="I571" s="56">
        <v>149.26892</v>
      </c>
      <c r="J571" s="57">
        <v>0.95197</v>
      </c>
    </row>
    <row r="572" spans="1:10" ht="21.75">
      <c r="A572" s="21"/>
      <c r="B572" s="58" t="s">
        <v>47</v>
      </c>
      <c r="C572" s="59">
        <v>500</v>
      </c>
      <c r="D572" s="60">
        <v>7</v>
      </c>
      <c r="E572" s="61">
        <v>1</v>
      </c>
      <c r="F572" s="62">
        <v>4209900</v>
      </c>
      <c r="G572" s="63">
        <v>0</v>
      </c>
      <c r="H572" s="64">
        <v>156.8</v>
      </c>
      <c r="I572" s="65">
        <v>149.26892</v>
      </c>
      <c r="J572" s="66">
        <v>0.95197</v>
      </c>
    </row>
    <row r="573" spans="1:10" ht="12.75">
      <c r="A573" s="21"/>
      <c r="B573" s="67" t="s">
        <v>48</v>
      </c>
      <c r="C573" s="68">
        <v>500</v>
      </c>
      <c r="D573" s="69">
        <v>7</v>
      </c>
      <c r="E573" s="70">
        <v>1</v>
      </c>
      <c r="F573" s="71">
        <v>4209900</v>
      </c>
      <c r="G573" s="72">
        <v>1</v>
      </c>
      <c r="H573" s="73">
        <v>156.8</v>
      </c>
      <c r="I573" s="74">
        <v>149.26892</v>
      </c>
      <c r="J573" s="75">
        <v>0.95197</v>
      </c>
    </row>
    <row r="574" spans="1:10" ht="12.75">
      <c r="A574" s="21"/>
      <c r="B574" s="40" t="s">
        <v>93</v>
      </c>
      <c r="C574" s="41">
        <v>500</v>
      </c>
      <c r="D574" s="42">
        <v>7</v>
      </c>
      <c r="E574" s="43">
        <v>2</v>
      </c>
      <c r="F574" s="44">
        <v>0</v>
      </c>
      <c r="G574" s="45">
        <v>0</v>
      </c>
      <c r="H574" s="46">
        <v>209.3</v>
      </c>
      <c r="I574" s="47">
        <v>202.34082999999998</v>
      </c>
      <c r="J574" s="48">
        <v>0.96675</v>
      </c>
    </row>
    <row r="575" spans="1:10" ht="24">
      <c r="A575" s="21"/>
      <c r="B575" s="49" t="s">
        <v>94</v>
      </c>
      <c r="C575" s="50">
        <v>500</v>
      </c>
      <c r="D575" s="51">
        <v>7</v>
      </c>
      <c r="E575" s="52">
        <v>2</v>
      </c>
      <c r="F575" s="53">
        <v>4210000</v>
      </c>
      <c r="G575" s="54">
        <v>0</v>
      </c>
      <c r="H575" s="55">
        <v>175.7</v>
      </c>
      <c r="I575" s="56">
        <v>168.74415</v>
      </c>
      <c r="J575" s="57">
        <v>0.96041</v>
      </c>
    </row>
    <row r="576" spans="1:10" ht="21.75">
      <c r="A576" s="21"/>
      <c r="B576" s="58" t="s">
        <v>47</v>
      </c>
      <c r="C576" s="59">
        <v>500</v>
      </c>
      <c r="D576" s="60">
        <v>7</v>
      </c>
      <c r="E576" s="61">
        <v>2</v>
      </c>
      <c r="F576" s="62">
        <v>4219900</v>
      </c>
      <c r="G576" s="63">
        <v>0</v>
      </c>
      <c r="H576" s="64">
        <v>175.7</v>
      </c>
      <c r="I576" s="65">
        <v>168.74415</v>
      </c>
      <c r="J576" s="66">
        <v>0.96041</v>
      </c>
    </row>
    <row r="577" spans="1:10" ht="12.75">
      <c r="A577" s="21"/>
      <c r="B577" s="67" t="s">
        <v>48</v>
      </c>
      <c r="C577" s="68">
        <v>500</v>
      </c>
      <c r="D577" s="69">
        <v>7</v>
      </c>
      <c r="E577" s="70">
        <v>2</v>
      </c>
      <c r="F577" s="71">
        <v>4219900</v>
      </c>
      <c r="G577" s="72">
        <v>1</v>
      </c>
      <c r="H577" s="73">
        <v>175.7</v>
      </c>
      <c r="I577" s="74">
        <v>168.74415</v>
      </c>
      <c r="J577" s="75">
        <v>0.96041</v>
      </c>
    </row>
    <row r="578" spans="1:10" ht="12.75">
      <c r="A578" s="21"/>
      <c r="B578" s="49" t="s">
        <v>95</v>
      </c>
      <c r="C578" s="50">
        <v>500</v>
      </c>
      <c r="D578" s="51">
        <v>7</v>
      </c>
      <c r="E578" s="52">
        <v>2</v>
      </c>
      <c r="F578" s="53">
        <v>4230000</v>
      </c>
      <c r="G578" s="54">
        <v>0</v>
      </c>
      <c r="H578" s="55">
        <v>33.6</v>
      </c>
      <c r="I578" s="56">
        <v>33.59668</v>
      </c>
      <c r="J578" s="57">
        <v>0.9999</v>
      </c>
    </row>
    <row r="579" spans="1:10" ht="21.75">
      <c r="A579" s="21"/>
      <c r="B579" s="58" t="s">
        <v>47</v>
      </c>
      <c r="C579" s="59">
        <v>500</v>
      </c>
      <c r="D579" s="60">
        <v>7</v>
      </c>
      <c r="E579" s="61">
        <v>2</v>
      </c>
      <c r="F579" s="62">
        <v>4239900</v>
      </c>
      <c r="G579" s="63">
        <v>0</v>
      </c>
      <c r="H579" s="64">
        <v>33.6</v>
      </c>
      <c r="I579" s="65">
        <v>33.59668</v>
      </c>
      <c r="J579" s="66">
        <v>0.9999</v>
      </c>
    </row>
    <row r="580" spans="1:10" ht="12.75">
      <c r="A580" s="21"/>
      <c r="B580" s="67" t="s">
        <v>48</v>
      </c>
      <c r="C580" s="68">
        <v>500</v>
      </c>
      <c r="D580" s="69">
        <v>7</v>
      </c>
      <c r="E580" s="70">
        <v>2</v>
      </c>
      <c r="F580" s="71">
        <v>4239900</v>
      </c>
      <c r="G580" s="72">
        <v>1</v>
      </c>
      <c r="H580" s="73">
        <v>33.6</v>
      </c>
      <c r="I580" s="74">
        <v>33.59668</v>
      </c>
      <c r="J580" s="75">
        <v>0.9999</v>
      </c>
    </row>
    <row r="581" spans="1:10" ht="12.75">
      <c r="A581" s="21"/>
      <c r="B581" s="40" t="s">
        <v>97</v>
      </c>
      <c r="C581" s="41">
        <v>500</v>
      </c>
      <c r="D581" s="42">
        <v>7</v>
      </c>
      <c r="E581" s="43">
        <v>9</v>
      </c>
      <c r="F581" s="44">
        <v>0</v>
      </c>
      <c r="G581" s="45">
        <v>0</v>
      </c>
      <c r="H581" s="46">
        <v>30.2</v>
      </c>
      <c r="I581" s="47">
        <v>30.1935</v>
      </c>
      <c r="J581" s="48">
        <v>0.99978</v>
      </c>
    </row>
    <row r="582" spans="1:10" ht="48">
      <c r="A582" s="21"/>
      <c r="B582" s="49" t="s">
        <v>13</v>
      </c>
      <c r="C582" s="50">
        <v>500</v>
      </c>
      <c r="D582" s="51">
        <v>7</v>
      </c>
      <c r="E582" s="52">
        <v>9</v>
      </c>
      <c r="F582" s="53">
        <v>20000</v>
      </c>
      <c r="G582" s="54">
        <v>0</v>
      </c>
      <c r="H582" s="55">
        <v>30.2</v>
      </c>
      <c r="I582" s="56">
        <v>30.1935</v>
      </c>
      <c r="J582" s="57">
        <v>0.99978</v>
      </c>
    </row>
    <row r="583" spans="1:10" ht="12.75">
      <c r="A583" s="21"/>
      <c r="B583" s="58" t="s">
        <v>14</v>
      </c>
      <c r="C583" s="59">
        <v>500</v>
      </c>
      <c r="D583" s="60">
        <v>7</v>
      </c>
      <c r="E583" s="61">
        <v>9</v>
      </c>
      <c r="F583" s="62">
        <v>20400</v>
      </c>
      <c r="G583" s="63">
        <v>0</v>
      </c>
      <c r="H583" s="64">
        <v>30.2</v>
      </c>
      <c r="I583" s="65">
        <v>30.1935</v>
      </c>
      <c r="J583" s="66">
        <v>0.99978</v>
      </c>
    </row>
    <row r="584" spans="1:10" ht="22.5">
      <c r="A584" s="21"/>
      <c r="B584" s="67" t="s">
        <v>15</v>
      </c>
      <c r="C584" s="68">
        <v>500</v>
      </c>
      <c r="D584" s="69">
        <v>7</v>
      </c>
      <c r="E584" s="70">
        <v>9</v>
      </c>
      <c r="F584" s="71">
        <v>20400</v>
      </c>
      <c r="G584" s="72">
        <v>500</v>
      </c>
      <c r="H584" s="73">
        <v>30.2</v>
      </c>
      <c r="I584" s="74">
        <v>30.1935</v>
      </c>
      <c r="J584" s="75">
        <v>0.99978</v>
      </c>
    </row>
    <row r="585" spans="1:10" ht="25.5">
      <c r="A585" s="21"/>
      <c r="B585" s="31" t="s">
        <v>98</v>
      </c>
      <c r="C585" s="32">
        <v>500</v>
      </c>
      <c r="D585" s="33">
        <v>8</v>
      </c>
      <c r="E585" s="34">
        <v>0</v>
      </c>
      <c r="F585" s="35">
        <v>0</v>
      </c>
      <c r="G585" s="36">
        <v>0</v>
      </c>
      <c r="H585" s="37">
        <v>31.6</v>
      </c>
      <c r="I585" s="38">
        <v>31.588009999999997</v>
      </c>
      <c r="J585" s="39">
        <v>0.99962</v>
      </c>
    </row>
    <row r="586" spans="1:10" ht="24">
      <c r="A586" s="21"/>
      <c r="B586" s="40" t="s">
        <v>105</v>
      </c>
      <c r="C586" s="41">
        <v>500</v>
      </c>
      <c r="D586" s="42">
        <v>8</v>
      </c>
      <c r="E586" s="43">
        <v>6</v>
      </c>
      <c r="F586" s="44">
        <v>0</v>
      </c>
      <c r="G586" s="45">
        <v>0</v>
      </c>
      <c r="H586" s="46">
        <v>31.6</v>
      </c>
      <c r="I586" s="47">
        <v>31.588009999999997</v>
      </c>
      <c r="J586" s="48">
        <v>0.99962</v>
      </c>
    </row>
    <row r="587" spans="1:10" ht="60">
      <c r="A587" s="21"/>
      <c r="B587" s="49" t="s">
        <v>164</v>
      </c>
      <c r="C587" s="50">
        <v>500</v>
      </c>
      <c r="D587" s="51">
        <v>8</v>
      </c>
      <c r="E587" s="52">
        <v>6</v>
      </c>
      <c r="F587" s="53">
        <v>4520000</v>
      </c>
      <c r="G587" s="54">
        <v>0</v>
      </c>
      <c r="H587" s="55">
        <v>31.6</v>
      </c>
      <c r="I587" s="56">
        <v>31.588009999999997</v>
      </c>
      <c r="J587" s="57">
        <v>0.99962</v>
      </c>
    </row>
    <row r="588" spans="1:10" ht="21.75">
      <c r="A588" s="21"/>
      <c r="B588" s="58" t="s">
        <v>47</v>
      </c>
      <c r="C588" s="59">
        <v>500</v>
      </c>
      <c r="D588" s="60">
        <v>8</v>
      </c>
      <c r="E588" s="61">
        <v>6</v>
      </c>
      <c r="F588" s="62">
        <v>4529900</v>
      </c>
      <c r="G588" s="63">
        <v>0</v>
      </c>
      <c r="H588" s="64">
        <v>31.6</v>
      </c>
      <c r="I588" s="65">
        <v>31.588009999999997</v>
      </c>
      <c r="J588" s="66">
        <v>0.99962</v>
      </c>
    </row>
    <row r="589" spans="1:10" ht="12.75">
      <c r="A589" s="21"/>
      <c r="B589" s="67" t="s">
        <v>48</v>
      </c>
      <c r="C589" s="68">
        <v>500</v>
      </c>
      <c r="D589" s="69">
        <v>8</v>
      </c>
      <c r="E589" s="70">
        <v>6</v>
      </c>
      <c r="F589" s="71">
        <v>4529900</v>
      </c>
      <c r="G589" s="72">
        <v>1</v>
      </c>
      <c r="H589" s="73">
        <v>31.6</v>
      </c>
      <c r="I589" s="74">
        <v>31.588009999999997</v>
      </c>
      <c r="J589" s="75">
        <v>0.99962</v>
      </c>
    </row>
    <row r="590" spans="1:10" ht="25.5">
      <c r="A590" s="21"/>
      <c r="B590" s="31" t="s">
        <v>106</v>
      </c>
      <c r="C590" s="32">
        <v>500</v>
      </c>
      <c r="D590" s="33">
        <v>9</v>
      </c>
      <c r="E590" s="34">
        <v>0</v>
      </c>
      <c r="F590" s="35">
        <v>0</v>
      </c>
      <c r="G590" s="36">
        <v>0</v>
      </c>
      <c r="H590" s="37">
        <v>247.1</v>
      </c>
      <c r="I590" s="38">
        <v>205.65</v>
      </c>
      <c r="J590" s="39">
        <v>0.83225</v>
      </c>
    </row>
    <row r="591" spans="1:10" ht="12.75">
      <c r="A591" s="21"/>
      <c r="B591" s="40" t="s">
        <v>107</v>
      </c>
      <c r="C591" s="41">
        <v>500</v>
      </c>
      <c r="D591" s="42">
        <v>9</v>
      </c>
      <c r="E591" s="43">
        <v>1</v>
      </c>
      <c r="F591" s="44">
        <v>0</v>
      </c>
      <c r="G591" s="45">
        <v>0</v>
      </c>
      <c r="H591" s="46">
        <v>133.5</v>
      </c>
      <c r="I591" s="47">
        <v>133.10546</v>
      </c>
      <c r="J591" s="48">
        <v>0.99704</v>
      </c>
    </row>
    <row r="592" spans="1:10" ht="24">
      <c r="A592" s="21"/>
      <c r="B592" s="49" t="s">
        <v>108</v>
      </c>
      <c r="C592" s="50">
        <v>500</v>
      </c>
      <c r="D592" s="51">
        <v>9</v>
      </c>
      <c r="E592" s="52">
        <v>1</v>
      </c>
      <c r="F592" s="53">
        <v>4700000</v>
      </c>
      <c r="G592" s="54">
        <v>0</v>
      </c>
      <c r="H592" s="55">
        <v>133.5</v>
      </c>
      <c r="I592" s="56">
        <v>133.10546</v>
      </c>
      <c r="J592" s="57">
        <v>0.99704</v>
      </c>
    </row>
    <row r="593" spans="1:10" ht="21.75">
      <c r="A593" s="21"/>
      <c r="B593" s="58" t="s">
        <v>47</v>
      </c>
      <c r="C593" s="59">
        <v>500</v>
      </c>
      <c r="D593" s="60">
        <v>9</v>
      </c>
      <c r="E593" s="61">
        <v>1</v>
      </c>
      <c r="F593" s="62">
        <v>4709900</v>
      </c>
      <c r="G593" s="63">
        <v>0</v>
      </c>
      <c r="H593" s="64">
        <v>133.5</v>
      </c>
      <c r="I593" s="65">
        <v>133.10546</v>
      </c>
      <c r="J593" s="66">
        <v>0.99704</v>
      </c>
    </row>
    <row r="594" spans="1:10" ht="12.75">
      <c r="A594" s="21"/>
      <c r="B594" s="67" t="s">
        <v>48</v>
      </c>
      <c r="C594" s="68">
        <v>500</v>
      </c>
      <c r="D594" s="69">
        <v>9</v>
      </c>
      <c r="E594" s="70">
        <v>1</v>
      </c>
      <c r="F594" s="71">
        <v>4709900</v>
      </c>
      <c r="G594" s="72">
        <v>1</v>
      </c>
      <c r="H594" s="73">
        <v>133.5</v>
      </c>
      <c r="I594" s="74">
        <v>133.10546</v>
      </c>
      <c r="J594" s="75">
        <v>0.99704</v>
      </c>
    </row>
    <row r="595" spans="1:10" ht="12.75">
      <c r="A595" s="21"/>
      <c r="B595" s="40" t="s">
        <v>110</v>
      </c>
      <c r="C595" s="41">
        <v>500</v>
      </c>
      <c r="D595" s="42">
        <v>9</v>
      </c>
      <c r="E595" s="43">
        <v>2</v>
      </c>
      <c r="F595" s="44">
        <v>0</v>
      </c>
      <c r="G595" s="45">
        <v>0</v>
      </c>
      <c r="H595" s="46">
        <v>45.9</v>
      </c>
      <c r="I595" s="47">
        <v>4.893</v>
      </c>
      <c r="J595" s="48">
        <v>0.1066</v>
      </c>
    </row>
    <row r="596" spans="1:10" ht="24">
      <c r="A596" s="21"/>
      <c r="B596" s="49" t="s">
        <v>111</v>
      </c>
      <c r="C596" s="50">
        <v>500</v>
      </c>
      <c r="D596" s="51">
        <v>9</v>
      </c>
      <c r="E596" s="52">
        <v>2</v>
      </c>
      <c r="F596" s="53">
        <v>4710000</v>
      </c>
      <c r="G596" s="54">
        <v>0</v>
      </c>
      <c r="H596" s="55">
        <v>45.9</v>
      </c>
      <c r="I596" s="56">
        <v>4.893</v>
      </c>
      <c r="J596" s="57">
        <v>0.1066</v>
      </c>
    </row>
    <row r="597" spans="1:10" ht="21.75">
      <c r="A597" s="21"/>
      <c r="B597" s="58" t="s">
        <v>47</v>
      </c>
      <c r="C597" s="59">
        <v>500</v>
      </c>
      <c r="D597" s="60">
        <v>9</v>
      </c>
      <c r="E597" s="61">
        <v>2</v>
      </c>
      <c r="F597" s="62">
        <v>4719900</v>
      </c>
      <c r="G597" s="63">
        <v>0</v>
      </c>
      <c r="H597" s="64">
        <v>45.9</v>
      </c>
      <c r="I597" s="65">
        <v>4.893</v>
      </c>
      <c r="J597" s="66">
        <v>0.1066</v>
      </c>
    </row>
    <row r="598" spans="1:10" ht="12.75">
      <c r="A598" s="21"/>
      <c r="B598" s="67" t="s">
        <v>48</v>
      </c>
      <c r="C598" s="68">
        <v>500</v>
      </c>
      <c r="D598" s="69">
        <v>9</v>
      </c>
      <c r="E598" s="70">
        <v>2</v>
      </c>
      <c r="F598" s="71">
        <v>4719900</v>
      </c>
      <c r="G598" s="72">
        <v>1</v>
      </c>
      <c r="H598" s="73">
        <v>45.9</v>
      </c>
      <c r="I598" s="74">
        <v>4.893</v>
      </c>
      <c r="J598" s="75">
        <v>0.1066</v>
      </c>
    </row>
    <row r="599" spans="1:10" ht="12.75">
      <c r="A599" s="21"/>
      <c r="B599" s="40" t="s">
        <v>120</v>
      </c>
      <c r="C599" s="41">
        <v>500</v>
      </c>
      <c r="D599" s="42">
        <v>9</v>
      </c>
      <c r="E599" s="43">
        <v>8</v>
      </c>
      <c r="F599" s="44">
        <v>0</v>
      </c>
      <c r="G599" s="45">
        <v>0</v>
      </c>
      <c r="H599" s="46">
        <v>48.6</v>
      </c>
      <c r="I599" s="47">
        <v>48.597089999999994</v>
      </c>
      <c r="J599" s="48">
        <v>0.99994</v>
      </c>
    </row>
    <row r="600" spans="1:10" ht="24">
      <c r="A600" s="21"/>
      <c r="B600" s="49" t="s">
        <v>121</v>
      </c>
      <c r="C600" s="50">
        <v>500</v>
      </c>
      <c r="D600" s="51">
        <v>9</v>
      </c>
      <c r="E600" s="52">
        <v>8</v>
      </c>
      <c r="F600" s="53">
        <v>4820000</v>
      </c>
      <c r="G600" s="54">
        <v>0</v>
      </c>
      <c r="H600" s="55">
        <v>48.6</v>
      </c>
      <c r="I600" s="56">
        <v>48.597089999999994</v>
      </c>
      <c r="J600" s="57">
        <v>0.99994</v>
      </c>
    </row>
    <row r="601" spans="1:10" ht="21.75">
      <c r="A601" s="21"/>
      <c r="B601" s="58" t="s">
        <v>47</v>
      </c>
      <c r="C601" s="59">
        <v>500</v>
      </c>
      <c r="D601" s="60">
        <v>9</v>
      </c>
      <c r="E601" s="61">
        <v>8</v>
      </c>
      <c r="F601" s="62">
        <v>4829900</v>
      </c>
      <c r="G601" s="63">
        <v>0</v>
      </c>
      <c r="H601" s="64">
        <v>48.6</v>
      </c>
      <c r="I601" s="65">
        <v>48.597089999999994</v>
      </c>
      <c r="J601" s="66">
        <v>0.99994</v>
      </c>
    </row>
    <row r="602" spans="1:10" ht="12.75">
      <c r="A602" s="21"/>
      <c r="B602" s="67" t="s">
        <v>48</v>
      </c>
      <c r="C602" s="68">
        <v>500</v>
      </c>
      <c r="D602" s="69">
        <v>9</v>
      </c>
      <c r="E602" s="70">
        <v>8</v>
      </c>
      <c r="F602" s="71">
        <v>4829900</v>
      </c>
      <c r="G602" s="72">
        <v>1</v>
      </c>
      <c r="H602" s="73">
        <v>48.6</v>
      </c>
      <c r="I602" s="74">
        <v>48.597089999999994</v>
      </c>
      <c r="J602" s="75">
        <v>0.99994</v>
      </c>
    </row>
    <row r="603" spans="1:10" ht="24">
      <c r="A603" s="21"/>
      <c r="B603" s="40" t="s">
        <v>123</v>
      </c>
      <c r="C603" s="41">
        <v>500</v>
      </c>
      <c r="D603" s="42">
        <v>9</v>
      </c>
      <c r="E603" s="43">
        <v>10</v>
      </c>
      <c r="F603" s="44">
        <v>0</v>
      </c>
      <c r="G603" s="45">
        <v>0</v>
      </c>
      <c r="H603" s="46">
        <v>19.1</v>
      </c>
      <c r="I603" s="47">
        <v>19.05445</v>
      </c>
      <c r="J603" s="48">
        <v>0.99762</v>
      </c>
    </row>
    <row r="604" spans="1:10" ht="60">
      <c r="A604" s="21"/>
      <c r="B604" s="49" t="s">
        <v>164</v>
      </c>
      <c r="C604" s="50">
        <v>500</v>
      </c>
      <c r="D604" s="51">
        <v>9</v>
      </c>
      <c r="E604" s="52">
        <v>10</v>
      </c>
      <c r="F604" s="53">
        <v>4520000</v>
      </c>
      <c r="G604" s="54">
        <v>0</v>
      </c>
      <c r="H604" s="55">
        <v>19.1</v>
      </c>
      <c r="I604" s="56">
        <v>19.05445</v>
      </c>
      <c r="J604" s="57">
        <v>0.99762</v>
      </c>
    </row>
    <row r="605" spans="1:10" ht="21.75">
      <c r="A605" s="21"/>
      <c r="B605" s="58" t="s">
        <v>47</v>
      </c>
      <c r="C605" s="59">
        <v>500</v>
      </c>
      <c r="D605" s="60">
        <v>9</v>
      </c>
      <c r="E605" s="61">
        <v>10</v>
      </c>
      <c r="F605" s="62">
        <v>4529900</v>
      </c>
      <c r="G605" s="63">
        <v>0</v>
      </c>
      <c r="H605" s="64">
        <v>19.1</v>
      </c>
      <c r="I605" s="65">
        <v>19.05445</v>
      </c>
      <c r="J605" s="66">
        <v>0.99762</v>
      </c>
    </row>
    <row r="606" spans="1:10" ht="13.5" thickBot="1">
      <c r="A606" s="21"/>
      <c r="B606" s="85" t="s">
        <v>48</v>
      </c>
      <c r="C606" s="86">
        <v>500</v>
      </c>
      <c r="D606" s="87">
        <v>9</v>
      </c>
      <c r="E606" s="88">
        <v>10</v>
      </c>
      <c r="F606" s="89">
        <v>4529900</v>
      </c>
      <c r="G606" s="90">
        <v>1</v>
      </c>
      <c r="H606" s="91">
        <v>19.1</v>
      </c>
      <c r="I606" s="92">
        <v>19.05445</v>
      </c>
      <c r="J606" s="93">
        <v>0.99762</v>
      </c>
    </row>
    <row r="607" spans="1:10" ht="13.5" thickBot="1">
      <c r="A607" s="5"/>
      <c r="B607" s="219"/>
      <c r="C607" s="220"/>
      <c r="D607" s="220"/>
      <c r="E607" s="220"/>
      <c r="F607" s="221"/>
      <c r="G607" s="220"/>
      <c r="H607" s="222">
        <v>3114405.9</v>
      </c>
      <c r="I607" s="222">
        <f>I559+I518+I487+I457+I412+I332+I315+I30+I14</f>
        <v>2983625.0999999996</v>
      </c>
      <c r="J607" s="223">
        <v>0.958</v>
      </c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2"/>
    </row>
    <row r="609" spans="8:9" ht="12.75">
      <c r="H609" s="218"/>
      <c r="I609" s="218"/>
    </row>
    <row r="610" spans="8:9" ht="12.75">
      <c r="H610" s="131"/>
      <c r="I610" s="131"/>
    </row>
  </sheetData>
  <mergeCells count="9">
    <mergeCell ref="H10:H12"/>
    <mergeCell ref="I10:I12"/>
    <mergeCell ref="C10:G10"/>
    <mergeCell ref="D11:G11"/>
    <mergeCell ref="C11:C12"/>
    <mergeCell ref="H1:J1"/>
    <mergeCell ref="H2:J2"/>
    <mergeCell ref="H3:J3"/>
    <mergeCell ref="B5:H7"/>
  </mergeCells>
  <printOptions/>
  <pageMargins left="0.74999998873613" right="0.74999998873613" top="0.44" bottom="0.28" header="0.25" footer="0.14"/>
  <pageSetup firstPageNumber="8" useFirstPageNumber="1" fitToHeight="0" fitToWidth="1" horizontalDpi="180" verticalDpi="180" orientation="portrait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0"/>
  <sheetViews>
    <sheetView workbookViewId="0" topLeftCell="A1">
      <selection activeCell="G5" sqref="G5"/>
    </sheetView>
  </sheetViews>
  <sheetFormatPr defaultColWidth="9.00390625" defaultRowHeight="12.75"/>
  <cols>
    <col min="1" max="1" width="59.00390625" style="0" customWidth="1"/>
    <col min="2" max="3" width="14.625" style="0" customWidth="1"/>
  </cols>
  <sheetData>
    <row r="1" spans="2:3" ht="18" customHeight="1">
      <c r="B1" s="227" t="s">
        <v>362</v>
      </c>
      <c r="C1" s="227"/>
    </row>
    <row r="2" spans="2:4" ht="15" customHeight="1">
      <c r="B2" s="228" t="s">
        <v>356</v>
      </c>
      <c r="C2" s="228"/>
      <c r="D2" s="132"/>
    </row>
    <row r="3" spans="2:4" ht="18.75" customHeight="1">
      <c r="B3" s="228" t="s">
        <v>357</v>
      </c>
      <c r="C3" s="228"/>
      <c r="D3" s="132"/>
    </row>
    <row r="4" spans="2:3" ht="15" customHeight="1">
      <c r="B4" s="133"/>
      <c r="C4" s="133"/>
    </row>
    <row r="5" spans="1:2" ht="64.5" customHeight="1">
      <c r="A5" s="241" t="s">
        <v>250</v>
      </c>
      <c r="B5" s="241"/>
    </row>
    <row r="6" spans="1:3" ht="52.5" customHeight="1">
      <c r="A6" s="224" t="s">
        <v>209</v>
      </c>
      <c r="B6" s="225" t="s">
        <v>210</v>
      </c>
      <c r="C6" s="225" t="s">
        <v>251</v>
      </c>
    </row>
    <row r="7" spans="1:3" ht="14.25" customHeight="1">
      <c r="A7" s="134">
        <v>1</v>
      </c>
      <c r="B7" s="134">
        <v>2</v>
      </c>
      <c r="C7" s="134">
        <v>2</v>
      </c>
    </row>
    <row r="8" spans="1:3" ht="48.75" customHeight="1">
      <c r="A8" s="137" t="s">
        <v>211</v>
      </c>
      <c r="B8" s="138">
        <v>0</v>
      </c>
      <c r="C8" s="138">
        <v>0</v>
      </c>
    </row>
    <row r="9" spans="1:3" ht="36" customHeight="1">
      <c r="A9" s="139" t="s">
        <v>212</v>
      </c>
      <c r="B9" s="140">
        <v>80000</v>
      </c>
      <c r="C9" s="140">
        <v>44000</v>
      </c>
    </row>
    <row r="10" spans="1:3" ht="15.75" customHeight="1" hidden="1">
      <c r="A10" s="141" t="s">
        <v>213</v>
      </c>
      <c r="B10" s="142"/>
      <c r="C10" s="142"/>
    </row>
    <row r="11" spans="1:3" ht="27" customHeight="1" hidden="1">
      <c r="A11" s="141" t="s">
        <v>214</v>
      </c>
      <c r="B11" s="142"/>
      <c r="C11" s="142"/>
    </row>
    <row r="12" spans="1:3" ht="34.5" customHeight="1">
      <c r="A12" s="139" t="s">
        <v>215</v>
      </c>
      <c r="B12" s="142">
        <v>-330</v>
      </c>
      <c r="C12" s="142">
        <v>-330</v>
      </c>
    </row>
    <row r="13" spans="1:3" ht="29.25" customHeight="1">
      <c r="A13" s="139" t="s">
        <v>216</v>
      </c>
      <c r="B13" s="178">
        <f>B15+B14</f>
        <v>173812.64000000013</v>
      </c>
      <c r="C13" s="178">
        <f>C15+C14</f>
        <v>103487.16999999993</v>
      </c>
    </row>
    <row r="14" spans="1:3" ht="15.75" customHeight="1">
      <c r="A14" s="141" t="s">
        <v>217</v>
      </c>
      <c r="B14" s="177">
        <v>-3026923.35</v>
      </c>
      <c r="C14" s="217">
        <v>-2966467.89</v>
      </c>
    </row>
    <row r="15" spans="1:3" ht="15.75" customHeight="1">
      <c r="A15" s="141" t="s">
        <v>218</v>
      </c>
      <c r="B15" s="177">
        <v>3200735.99</v>
      </c>
      <c r="C15" s="217">
        <v>3069955.06</v>
      </c>
    </row>
    <row r="16" spans="1:3" ht="15.75" customHeight="1">
      <c r="A16" s="139" t="s">
        <v>219</v>
      </c>
      <c r="B16" s="178">
        <f>B17+B20</f>
        <v>325</v>
      </c>
      <c r="C16" s="178">
        <f>C17+C20</f>
        <v>317.03</v>
      </c>
    </row>
    <row r="17" spans="1:3" s="144" customFormat="1" ht="36.75" customHeight="1">
      <c r="A17" s="141" t="s">
        <v>220</v>
      </c>
      <c r="B17" s="182">
        <f>B18+B19</f>
        <v>325</v>
      </c>
      <c r="C17" s="182">
        <f>C18+C19</f>
        <v>317.03</v>
      </c>
    </row>
    <row r="18" spans="1:3" s="144" customFormat="1" ht="33" customHeight="1">
      <c r="A18" s="145" t="s">
        <v>221</v>
      </c>
      <c r="B18" s="143"/>
      <c r="C18" s="143"/>
    </row>
    <row r="19" spans="1:3" s="144" customFormat="1" ht="36.75" customHeight="1">
      <c r="A19" s="145" t="s">
        <v>222</v>
      </c>
      <c r="B19" s="182">
        <v>325</v>
      </c>
      <c r="C19" s="182">
        <v>317.03</v>
      </c>
    </row>
    <row r="20" spans="1:3" s="144" customFormat="1" ht="37.5" customHeight="1">
      <c r="A20" s="141" t="s">
        <v>223</v>
      </c>
      <c r="B20" s="143"/>
      <c r="C20" s="143"/>
    </row>
    <row r="21" spans="1:3" s="144" customFormat="1" ht="32.25" customHeight="1">
      <c r="A21" s="146" t="s">
        <v>224</v>
      </c>
      <c r="B21" s="179">
        <f>B9+B13+B16+B8+B12</f>
        <v>253807.64000000013</v>
      </c>
      <c r="C21" s="179">
        <f>C9+C13+C16+C8+C12</f>
        <v>147474.19999999992</v>
      </c>
    </row>
    <row r="22" spans="2:3" ht="12.75">
      <c r="B22" s="147"/>
      <c r="C22" s="147"/>
    </row>
    <row r="23" spans="2:3" ht="12.75">
      <c r="B23" s="147"/>
      <c r="C23" s="147"/>
    </row>
    <row r="24" spans="2:3" ht="12.75">
      <c r="B24" s="147"/>
      <c r="C24" s="147"/>
    </row>
    <row r="25" spans="2:3" ht="12.75">
      <c r="B25" s="147"/>
      <c r="C25" s="147"/>
    </row>
    <row r="26" spans="2:3" ht="12.75">
      <c r="B26" s="147"/>
      <c r="C26" s="147"/>
    </row>
    <row r="27" spans="2:3" ht="12.75">
      <c r="B27" s="147"/>
      <c r="C27" s="147"/>
    </row>
    <row r="28" spans="2:3" ht="12.75">
      <c r="B28" s="147"/>
      <c r="C28" s="147"/>
    </row>
    <row r="29" spans="2:3" ht="12.75">
      <c r="B29" s="147"/>
      <c r="C29" s="147"/>
    </row>
    <row r="30" spans="2:3" ht="12.75">
      <c r="B30" s="147"/>
      <c r="C30" s="147"/>
    </row>
    <row r="31" spans="2:3" ht="12.75">
      <c r="B31" s="147"/>
      <c r="C31" s="147"/>
    </row>
    <row r="32" spans="2:3" ht="12.75">
      <c r="B32" s="147"/>
      <c r="C32" s="147"/>
    </row>
    <row r="33" spans="2:3" ht="12.75">
      <c r="B33" s="147"/>
      <c r="C33" s="147"/>
    </row>
    <row r="34" spans="2:3" ht="12.75">
      <c r="B34" s="147"/>
      <c r="C34" s="147"/>
    </row>
    <row r="35" spans="2:3" ht="12.75">
      <c r="B35" s="147"/>
      <c r="C35" s="147"/>
    </row>
    <row r="36" spans="2:3" ht="12.75">
      <c r="B36" s="147"/>
      <c r="C36" s="147"/>
    </row>
    <row r="37" spans="2:3" ht="12.75">
      <c r="B37" s="147"/>
      <c r="C37" s="147"/>
    </row>
    <row r="38" spans="2:3" ht="12.75">
      <c r="B38" s="147"/>
      <c r="C38" s="147"/>
    </row>
    <row r="39" spans="2:3" ht="12.75">
      <c r="B39" s="147"/>
      <c r="C39" s="147"/>
    </row>
    <row r="40" spans="2:3" ht="12.75">
      <c r="B40" s="147"/>
      <c r="C40" s="147"/>
    </row>
    <row r="41" spans="2:3" ht="12.75">
      <c r="B41" s="147"/>
      <c r="C41" s="147"/>
    </row>
    <row r="42" spans="2:3" ht="12.75">
      <c r="B42" s="147"/>
      <c r="C42" s="147"/>
    </row>
    <row r="43" spans="2:3" ht="12.75">
      <c r="B43" s="147"/>
      <c r="C43" s="147"/>
    </row>
    <row r="44" spans="2:3" ht="12.75">
      <c r="B44" s="147"/>
      <c r="C44" s="147"/>
    </row>
    <row r="45" spans="2:3" ht="12.75">
      <c r="B45" s="147"/>
      <c r="C45" s="147"/>
    </row>
    <row r="46" spans="2:3" ht="12.75">
      <c r="B46" s="147"/>
      <c r="C46" s="147"/>
    </row>
    <row r="47" spans="2:3" ht="12.75">
      <c r="B47" s="147"/>
      <c r="C47" s="147"/>
    </row>
    <row r="48" spans="2:3" ht="12.75">
      <c r="B48" s="147"/>
      <c r="C48" s="147"/>
    </row>
    <row r="49" spans="2:3" ht="12.75">
      <c r="B49" s="147"/>
      <c r="C49" s="147"/>
    </row>
    <row r="50" spans="2:3" ht="12.75">
      <c r="B50" s="147"/>
      <c r="C50" s="147"/>
    </row>
    <row r="51" spans="2:3" ht="12.75">
      <c r="B51" s="147"/>
      <c r="C51" s="147"/>
    </row>
    <row r="52" spans="2:3" ht="12.75">
      <c r="B52" s="147"/>
      <c r="C52" s="147"/>
    </row>
    <row r="53" spans="2:3" ht="12.75">
      <c r="B53" s="147"/>
      <c r="C53" s="147"/>
    </row>
    <row r="54" spans="2:3" ht="12.75">
      <c r="B54" s="147"/>
      <c r="C54" s="147"/>
    </row>
    <row r="55" spans="2:3" ht="12.75">
      <c r="B55" s="147"/>
      <c r="C55" s="147"/>
    </row>
    <row r="56" spans="2:3" ht="12.75">
      <c r="B56" s="147"/>
      <c r="C56" s="147"/>
    </row>
    <row r="57" spans="2:3" ht="12.75">
      <c r="B57" s="147"/>
      <c r="C57" s="147"/>
    </row>
    <row r="58" spans="2:3" ht="12.75">
      <c r="B58" s="147"/>
      <c r="C58" s="147"/>
    </row>
    <row r="59" spans="2:3" ht="12.75">
      <c r="B59" s="147"/>
      <c r="C59" s="147"/>
    </row>
    <row r="60" spans="2:3" ht="12.75">
      <c r="B60" s="147"/>
      <c r="C60" s="147"/>
    </row>
    <row r="61" spans="2:3" ht="12.75">
      <c r="B61" s="147"/>
      <c r="C61" s="147"/>
    </row>
    <row r="62" spans="2:3" ht="12.75">
      <c r="B62" s="147"/>
      <c r="C62" s="147"/>
    </row>
    <row r="63" spans="2:3" ht="12.75">
      <c r="B63" s="147"/>
      <c r="C63" s="147"/>
    </row>
    <row r="64" spans="2:3" ht="12.75">
      <c r="B64" s="147"/>
      <c r="C64" s="147"/>
    </row>
    <row r="65" spans="2:3" ht="12.75">
      <c r="B65" s="147"/>
      <c r="C65" s="147"/>
    </row>
    <row r="66" spans="2:3" ht="12.75">
      <c r="B66" s="147"/>
      <c r="C66" s="147"/>
    </row>
    <row r="67" spans="2:3" ht="12.75">
      <c r="B67" s="147"/>
      <c r="C67" s="147"/>
    </row>
    <row r="68" spans="2:3" ht="12.75">
      <c r="B68" s="147"/>
      <c r="C68" s="147"/>
    </row>
    <row r="69" spans="2:3" ht="12.75">
      <c r="B69" s="147"/>
      <c r="C69" s="147"/>
    </row>
    <row r="70" spans="2:3" ht="12.75">
      <c r="B70" s="147"/>
      <c r="C70" s="147"/>
    </row>
    <row r="71" spans="2:3" ht="12.75">
      <c r="B71" s="147"/>
      <c r="C71" s="147"/>
    </row>
    <row r="72" spans="2:3" ht="12.75">
      <c r="B72" s="147"/>
      <c r="C72" s="147"/>
    </row>
    <row r="73" spans="2:3" ht="12.75">
      <c r="B73" s="147"/>
      <c r="C73" s="147"/>
    </row>
    <row r="74" spans="2:3" ht="12.75">
      <c r="B74" s="147"/>
      <c r="C74" s="147"/>
    </row>
    <row r="75" spans="2:3" ht="12.75">
      <c r="B75" s="147"/>
      <c r="C75" s="147"/>
    </row>
    <row r="76" spans="2:3" ht="12.75">
      <c r="B76" s="147"/>
      <c r="C76" s="147"/>
    </row>
    <row r="77" spans="2:3" ht="12.75">
      <c r="B77" s="147"/>
      <c r="C77" s="147"/>
    </row>
    <row r="78" spans="2:3" ht="12.75">
      <c r="B78" s="147"/>
      <c r="C78" s="147"/>
    </row>
    <row r="79" spans="2:3" ht="12.75">
      <c r="B79" s="147"/>
      <c r="C79" s="147"/>
    </row>
    <row r="80" spans="2:3" ht="12.75">
      <c r="B80" s="147"/>
      <c r="C80" s="147"/>
    </row>
    <row r="81" spans="2:3" ht="12.75">
      <c r="B81" s="147"/>
      <c r="C81" s="147"/>
    </row>
    <row r="82" spans="2:3" ht="12.75">
      <c r="B82" s="147"/>
      <c r="C82" s="147"/>
    </row>
    <row r="83" spans="2:3" ht="12.75">
      <c r="B83" s="147"/>
      <c r="C83" s="147"/>
    </row>
    <row r="84" spans="2:3" ht="12.75">
      <c r="B84" s="147"/>
      <c r="C84" s="147"/>
    </row>
    <row r="85" spans="2:3" ht="12.75">
      <c r="B85" s="147"/>
      <c r="C85" s="147"/>
    </row>
    <row r="86" spans="2:3" ht="12.75">
      <c r="B86" s="147"/>
      <c r="C86" s="147"/>
    </row>
    <row r="87" spans="2:3" ht="12.75">
      <c r="B87" s="147"/>
      <c r="C87" s="147"/>
    </row>
    <row r="88" spans="2:3" ht="12.75">
      <c r="B88" s="147"/>
      <c r="C88" s="147"/>
    </row>
    <row r="89" spans="2:3" ht="12.75">
      <c r="B89" s="147"/>
      <c r="C89" s="147"/>
    </row>
    <row r="90" spans="2:3" ht="12.75">
      <c r="B90" s="147"/>
      <c r="C90" s="147"/>
    </row>
    <row r="91" spans="2:3" ht="12.75">
      <c r="B91" s="147"/>
      <c r="C91" s="147"/>
    </row>
    <row r="92" spans="2:3" ht="12.75">
      <c r="B92" s="147"/>
      <c r="C92" s="147"/>
    </row>
    <row r="93" spans="2:3" ht="12.75">
      <c r="B93" s="147"/>
      <c r="C93" s="147"/>
    </row>
    <row r="94" spans="2:3" ht="12.75">
      <c r="B94" s="147"/>
      <c r="C94" s="147"/>
    </row>
    <row r="95" spans="2:3" ht="12.75">
      <c r="B95" s="147"/>
      <c r="C95" s="147"/>
    </row>
    <row r="96" spans="2:3" ht="12.75">
      <c r="B96" s="147"/>
      <c r="C96" s="147"/>
    </row>
    <row r="97" spans="2:3" ht="12.75">
      <c r="B97" s="147"/>
      <c r="C97" s="147"/>
    </row>
    <row r="98" spans="2:3" ht="12.75">
      <c r="B98" s="147"/>
      <c r="C98" s="147"/>
    </row>
    <row r="99" spans="2:3" ht="12.75">
      <c r="B99" s="147"/>
      <c r="C99" s="147"/>
    </row>
    <row r="100" spans="2:3" ht="12.75">
      <c r="B100" s="147"/>
      <c r="C100" s="147"/>
    </row>
    <row r="101" spans="2:3" ht="12.75">
      <c r="B101" s="147"/>
      <c r="C101" s="147"/>
    </row>
    <row r="102" spans="2:3" ht="12.75">
      <c r="B102" s="147"/>
      <c r="C102" s="147"/>
    </row>
    <row r="103" spans="2:3" ht="12.75">
      <c r="B103" s="147"/>
      <c r="C103" s="147"/>
    </row>
    <row r="104" spans="2:3" ht="12.75">
      <c r="B104" s="147"/>
      <c r="C104" s="147"/>
    </row>
    <row r="105" spans="2:3" ht="12.75">
      <c r="B105" s="147"/>
      <c r="C105" s="147"/>
    </row>
    <row r="106" spans="2:3" ht="12.75">
      <c r="B106" s="147"/>
      <c r="C106" s="147"/>
    </row>
    <row r="107" spans="2:3" ht="12.75">
      <c r="B107" s="147"/>
      <c r="C107" s="147"/>
    </row>
    <row r="108" spans="2:3" ht="12.75">
      <c r="B108" s="147"/>
      <c r="C108" s="147"/>
    </row>
    <row r="109" spans="2:3" ht="12.75">
      <c r="B109" s="147"/>
      <c r="C109" s="147"/>
    </row>
    <row r="110" spans="2:3" ht="12.75">
      <c r="B110" s="147"/>
      <c r="C110" s="147"/>
    </row>
    <row r="111" spans="2:3" ht="12.75">
      <c r="B111" s="147"/>
      <c r="C111" s="147"/>
    </row>
    <row r="112" spans="2:3" ht="12.75">
      <c r="B112" s="147"/>
      <c r="C112" s="147"/>
    </row>
    <row r="113" spans="2:3" ht="12.75">
      <c r="B113" s="147"/>
      <c r="C113" s="147"/>
    </row>
    <row r="114" spans="2:3" ht="12.75">
      <c r="B114" s="147"/>
      <c r="C114" s="147"/>
    </row>
    <row r="115" spans="2:3" ht="12.75">
      <c r="B115" s="147"/>
      <c r="C115" s="147"/>
    </row>
    <row r="116" spans="2:3" ht="12.75">
      <c r="B116" s="147"/>
      <c r="C116" s="147"/>
    </row>
    <row r="117" spans="2:3" ht="12.75">
      <c r="B117" s="147"/>
      <c r="C117" s="147"/>
    </row>
    <row r="118" spans="2:3" ht="12.75">
      <c r="B118" s="147"/>
      <c r="C118" s="147"/>
    </row>
    <row r="119" spans="2:3" ht="12.75">
      <c r="B119" s="147"/>
      <c r="C119" s="147"/>
    </row>
    <row r="120" spans="2:3" ht="12.75">
      <c r="B120" s="147"/>
      <c r="C120" s="147"/>
    </row>
    <row r="121" spans="2:3" ht="12.75">
      <c r="B121" s="147"/>
      <c r="C121" s="147"/>
    </row>
    <row r="122" spans="2:3" ht="12.75">
      <c r="B122" s="147"/>
      <c r="C122" s="147"/>
    </row>
    <row r="123" spans="2:3" ht="12.75">
      <c r="B123" s="147"/>
      <c r="C123" s="147"/>
    </row>
    <row r="124" spans="2:3" ht="12.75">
      <c r="B124" s="147"/>
      <c r="C124" s="147"/>
    </row>
    <row r="125" spans="2:3" ht="12.75">
      <c r="B125" s="147"/>
      <c r="C125" s="147"/>
    </row>
    <row r="126" spans="2:3" ht="12.75">
      <c r="B126" s="147"/>
      <c r="C126" s="147"/>
    </row>
    <row r="127" spans="2:3" ht="12.75">
      <c r="B127" s="147"/>
      <c r="C127" s="147"/>
    </row>
    <row r="128" spans="2:3" ht="12.75">
      <c r="B128" s="147"/>
      <c r="C128" s="147"/>
    </row>
    <row r="129" spans="2:3" ht="12.75">
      <c r="B129" s="147"/>
      <c r="C129" s="147"/>
    </row>
    <row r="130" spans="2:3" ht="12.75">
      <c r="B130" s="147"/>
      <c r="C130" s="147"/>
    </row>
    <row r="131" spans="2:3" ht="12.75">
      <c r="B131" s="147"/>
      <c r="C131" s="147"/>
    </row>
    <row r="132" spans="2:3" ht="12.75">
      <c r="B132" s="147"/>
      <c r="C132" s="147"/>
    </row>
    <row r="133" spans="2:3" ht="12.75">
      <c r="B133" s="147"/>
      <c r="C133" s="147"/>
    </row>
    <row r="134" spans="2:3" ht="12.75">
      <c r="B134" s="147"/>
      <c r="C134" s="147"/>
    </row>
    <row r="135" spans="2:3" ht="12.75">
      <c r="B135" s="147"/>
      <c r="C135" s="147"/>
    </row>
    <row r="136" spans="2:3" ht="12.75">
      <c r="B136" s="147"/>
      <c r="C136" s="147"/>
    </row>
    <row r="137" spans="2:3" ht="12.75">
      <c r="B137" s="147"/>
      <c r="C137" s="147"/>
    </row>
    <row r="138" spans="2:3" ht="12.75">
      <c r="B138" s="147"/>
      <c r="C138" s="147"/>
    </row>
    <row r="139" spans="2:3" ht="12.75">
      <c r="B139" s="147"/>
      <c r="C139" s="147"/>
    </row>
    <row r="140" spans="2:3" ht="12.75">
      <c r="B140" s="147"/>
      <c r="C140" s="147"/>
    </row>
    <row r="141" spans="2:3" ht="12.75">
      <c r="B141" s="147"/>
      <c r="C141" s="147"/>
    </row>
    <row r="142" spans="2:3" ht="12.75">
      <c r="B142" s="147"/>
      <c r="C142" s="147"/>
    </row>
    <row r="143" spans="2:3" ht="12.75">
      <c r="B143" s="147"/>
      <c r="C143" s="147"/>
    </row>
    <row r="144" spans="2:3" ht="12.75">
      <c r="B144" s="147"/>
      <c r="C144" s="147"/>
    </row>
    <row r="145" spans="2:3" ht="12.75">
      <c r="B145" s="147"/>
      <c r="C145" s="147"/>
    </row>
    <row r="146" spans="2:3" ht="12.75">
      <c r="B146" s="147"/>
      <c r="C146" s="147"/>
    </row>
    <row r="147" spans="2:3" ht="12.75">
      <c r="B147" s="147"/>
      <c r="C147" s="147"/>
    </row>
    <row r="148" spans="2:3" ht="12.75">
      <c r="B148" s="147"/>
      <c r="C148" s="147"/>
    </row>
    <row r="149" spans="2:3" ht="12.75">
      <c r="B149" s="147"/>
      <c r="C149" s="147"/>
    </row>
    <row r="150" spans="2:3" ht="12.75">
      <c r="B150" s="147"/>
      <c r="C150" s="147"/>
    </row>
    <row r="151" spans="2:3" ht="12.75">
      <c r="B151" s="147"/>
      <c r="C151" s="147"/>
    </row>
    <row r="152" spans="2:3" ht="12.75">
      <c r="B152" s="147"/>
      <c r="C152" s="147"/>
    </row>
    <row r="153" spans="2:3" ht="12.75">
      <c r="B153" s="147"/>
      <c r="C153" s="147"/>
    </row>
    <row r="154" spans="2:3" ht="12.75">
      <c r="B154" s="147"/>
      <c r="C154" s="147"/>
    </row>
    <row r="155" spans="2:3" ht="12.75">
      <c r="B155" s="147"/>
      <c r="C155" s="147"/>
    </row>
    <row r="156" spans="2:3" ht="12.75">
      <c r="B156" s="147"/>
      <c r="C156" s="147"/>
    </row>
    <row r="157" spans="2:3" ht="12.75">
      <c r="B157" s="147"/>
      <c r="C157" s="147"/>
    </row>
    <row r="158" spans="2:3" ht="12.75">
      <c r="B158" s="147"/>
      <c r="C158" s="147"/>
    </row>
    <row r="159" spans="2:3" ht="12.75">
      <c r="B159" s="147"/>
      <c r="C159" s="147"/>
    </row>
    <row r="160" spans="2:3" ht="12.75">
      <c r="B160" s="147"/>
      <c r="C160" s="147"/>
    </row>
    <row r="161" spans="2:3" ht="12.75">
      <c r="B161" s="147"/>
      <c r="C161" s="147"/>
    </row>
    <row r="162" spans="2:3" ht="12.75">
      <c r="B162" s="147"/>
      <c r="C162" s="147"/>
    </row>
    <row r="163" spans="2:3" ht="12.75">
      <c r="B163" s="147"/>
      <c r="C163" s="147"/>
    </row>
    <row r="164" spans="2:3" ht="12.75">
      <c r="B164" s="147"/>
      <c r="C164" s="147"/>
    </row>
    <row r="165" spans="2:3" ht="12.75">
      <c r="B165" s="147"/>
      <c r="C165" s="147"/>
    </row>
    <row r="166" spans="2:3" ht="12.75">
      <c r="B166" s="147"/>
      <c r="C166" s="147"/>
    </row>
    <row r="167" spans="2:3" ht="12.75">
      <c r="B167" s="147"/>
      <c r="C167" s="147"/>
    </row>
    <row r="168" spans="2:3" ht="12.75">
      <c r="B168" s="147"/>
      <c r="C168" s="147"/>
    </row>
    <row r="169" spans="2:3" ht="12.75">
      <c r="B169" s="147"/>
      <c r="C169" s="147"/>
    </row>
    <row r="170" spans="2:3" ht="12.75">
      <c r="B170" s="147"/>
      <c r="C170" s="147"/>
    </row>
    <row r="171" spans="2:3" ht="12.75">
      <c r="B171" s="147"/>
      <c r="C171" s="147"/>
    </row>
    <row r="172" spans="2:3" ht="12.75">
      <c r="B172" s="147"/>
      <c r="C172" s="147"/>
    </row>
    <row r="173" spans="2:3" ht="12.75">
      <c r="B173" s="147"/>
      <c r="C173" s="147"/>
    </row>
    <row r="174" spans="2:3" ht="12.75">
      <c r="B174" s="147"/>
      <c r="C174" s="147"/>
    </row>
    <row r="175" spans="2:3" ht="12.75">
      <c r="B175" s="147"/>
      <c r="C175" s="147"/>
    </row>
    <row r="176" spans="2:3" ht="12.75">
      <c r="B176" s="147"/>
      <c r="C176" s="147"/>
    </row>
    <row r="177" spans="2:3" ht="12.75">
      <c r="B177" s="147"/>
      <c r="C177" s="147"/>
    </row>
    <row r="178" spans="2:3" ht="12.75">
      <c r="B178" s="147"/>
      <c r="C178" s="147"/>
    </row>
    <row r="179" spans="2:3" ht="12.75">
      <c r="B179" s="147"/>
      <c r="C179" s="147"/>
    </row>
    <row r="180" spans="2:3" ht="12.75">
      <c r="B180" s="147"/>
      <c r="C180" s="147"/>
    </row>
    <row r="181" spans="2:3" ht="12.75">
      <c r="B181" s="147"/>
      <c r="C181" s="147"/>
    </row>
    <row r="182" spans="2:3" ht="12.75">
      <c r="B182" s="147"/>
      <c r="C182" s="147"/>
    </row>
    <row r="183" spans="2:3" ht="12.75">
      <c r="B183" s="147"/>
      <c r="C183" s="147"/>
    </row>
    <row r="184" spans="2:3" ht="12.75">
      <c r="B184" s="147"/>
      <c r="C184" s="147"/>
    </row>
    <row r="185" spans="2:3" ht="12.75">
      <c r="B185" s="147"/>
      <c r="C185" s="147"/>
    </row>
    <row r="186" spans="2:3" ht="12.75">
      <c r="B186" s="147"/>
      <c r="C186" s="147"/>
    </row>
    <row r="187" spans="2:3" ht="12.75">
      <c r="B187" s="147"/>
      <c r="C187" s="147"/>
    </row>
    <row r="188" spans="2:3" ht="12.75">
      <c r="B188" s="147"/>
      <c r="C188" s="147"/>
    </row>
    <row r="189" spans="2:3" ht="12.75">
      <c r="B189" s="147"/>
      <c r="C189" s="147"/>
    </row>
    <row r="190" spans="2:3" ht="12.75">
      <c r="B190" s="147"/>
      <c r="C190" s="147"/>
    </row>
    <row r="191" spans="2:3" ht="12.75">
      <c r="B191" s="147"/>
      <c r="C191" s="147"/>
    </row>
    <row r="192" spans="2:3" ht="12.75">
      <c r="B192" s="147"/>
      <c r="C192" s="147"/>
    </row>
    <row r="193" spans="2:3" ht="12.75">
      <c r="B193" s="147"/>
      <c r="C193" s="147"/>
    </row>
    <row r="194" spans="2:3" ht="12.75">
      <c r="B194" s="147"/>
      <c r="C194" s="147"/>
    </row>
    <row r="195" spans="2:3" ht="12.75">
      <c r="B195" s="147"/>
      <c r="C195" s="147"/>
    </row>
    <row r="196" spans="2:3" ht="12.75">
      <c r="B196" s="147"/>
      <c r="C196" s="147"/>
    </row>
    <row r="197" spans="2:3" ht="12.75">
      <c r="B197" s="147"/>
      <c r="C197" s="147"/>
    </row>
    <row r="198" spans="2:3" ht="12.75">
      <c r="B198" s="147"/>
      <c r="C198" s="147"/>
    </row>
    <row r="199" spans="2:3" ht="12.75">
      <c r="B199" s="147"/>
      <c r="C199" s="147"/>
    </row>
    <row r="200" spans="2:3" ht="12.75">
      <c r="B200" s="147"/>
      <c r="C200" s="147"/>
    </row>
    <row r="201" spans="2:3" ht="12.75">
      <c r="B201" s="147"/>
      <c r="C201" s="147"/>
    </row>
    <row r="202" spans="2:3" ht="12.75">
      <c r="B202" s="147"/>
      <c r="C202" s="147"/>
    </row>
    <row r="203" spans="2:3" ht="12.75">
      <c r="B203" s="147"/>
      <c r="C203" s="147"/>
    </row>
    <row r="204" spans="2:3" ht="12.75">
      <c r="B204" s="147"/>
      <c r="C204" s="147"/>
    </row>
    <row r="205" spans="2:3" ht="12.75">
      <c r="B205" s="147"/>
      <c r="C205" s="147"/>
    </row>
    <row r="206" spans="2:3" ht="12.75">
      <c r="B206" s="147"/>
      <c r="C206" s="147"/>
    </row>
    <row r="207" spans="2:3" ht="12.75">
      <c r="B207" s="147"/>
      <c r="C207" s="147"/>
    </row>
    <row r="208" spans="2:3" ht="12.75">
      <c r="B208" s="147"/>
      <c r="C208" s="147"/>
    </row>
    <row r="209" spans="2:3" ht="12.75">
      <c r="B209" s="147"/>
      <c r="C209" s="147"/>
    </row>
    <row r="210" spans="2:3" ht="12.75">
      <c r="B210" s="147"/>
      <c r="C210" s="147"/>
    </row>
    <row r="211" spans="2:3" ht="12.75">
      <c r="B211" s="147"/>
      <c r="C211" s="147"/>
    </row>
    <row r="212" spans="2:3" ht="12.75">
      <c r="B212" s="147"/>
      <c r="C212" s="147"/>
    </row>
    <row r="213" spans="2:3" ht="12.75">
      <c r="B213" s="147"/>
      <c r="C213" s="147"/>
    </row>
    <row r="214" spans="2:3" ht="12.75">
      <c r="B214" s="147"/>
      <c r="C214" s="147"/>
    </row>
    <row r="215" spans="2:3" ht="12.75">
      <c r="B215" s="147"/>
      <c r="C215" s="147"/>
    </row>
    <row r="216" spans="2:3" ht="12.75">
      <c r="B216" s="147"/>
      <c r="C216" s="147"/>
    </row>
    <row r="217" spans="2:3" ht="12.75">
      <c r="B217" s="147"/>
      <c r="C217" s="147"/>
    </row>
    <row r="218" spans="2:3" ht="12.75">
      <c r="B218" s="147"/>
      <c r="C218" s="147"/>
    </row>
    <row r="219" spans="2:3" ht="12.75">
      <c r="B219" s="147"/>
      <c r="C219" s="147"/>
    </row>
    <row r="220" spans="2:3" ht="12.75">
      <c r="B220" s="147"/>
      <c r="C220" s="147"/>
    </row>
    <row r="221" spans="2:3" ht="12.75">
      <c r="B221" s="147"/>
      <c r="C221" s="147"/>
    </row>
    <row r="222" spans="2:3" ht="12.75">
      <c r="B222" s="147"/>
      <c r="C222" s="147"/>
    </row>
    <row r="223" spans="2:3" ht="12.75">
      <c r="B223" s="147"/>
      <c r="C223" s="147"/>
    </row>
    <row r="224" spans="2:3" ht="12.75">
      <c r="B224" s="147"/>
      <c r="C224" s="147"/>
    </row>
    <row r="225" spans="2:3" ht="12.75">
      <c r="B225" s="147"/>
      <c r="C225" s="147"/>
    </row>
    <row r="226" spans="2:3" ht="12.75">
      <c r="B226" s="147"/>
      <c r="C226" s="147"/>
    </row>
    <row r="227" spans="2:3" ht="12.75">
      <c r="B227" s="147"/>
      <c r="C227" s="147"/>
    </row>
    <row r="228" spans="2:3" ht="12.75">
      <c r="B228" s="147"/>
      <c r="C228" s="147"/>
    </row>
    <row r="229" spans="2:3" ht="12.75">
      <c r="B229" s="147"/>
      <c r="C229" s="147"/>
    </row>
    <row r="230" spans="2:3" ht="12.75">
      <c r="B230" s="147"/>
      <c r="C230" s="147"/>
    </row>
  </sheetData>
  <mergeCells count="4">
    <mergeCell ref="A5:B5"/>
    <mergeCell ref="B1:C1"/>
    <mergeCell ref="B2:C2"/>
    <mergeCell ref="B3:C3"/>
  </mergeCells>
  <printOptions/>
  <pageMargins left="0.8661417322834646" right="0.1968503937007874" top="0.5905511811023623" bottom="0.3937007874015748" header="0.31496062992125984" footer="0.5118110236220472"/>
  <pageSetup firstPageNumber="22" useFirstPageNumber="1" horizontalDpi="600" verticalDpi="600" orientation="portrait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C3" sqref="C3"/>
    </sheetView>
  </sheetViews>
  <sheetFormatPr defaultColWidth="9.125" defaultRowHeight="12.75"/>
  <cols>
    <col min="1" max="1" width="39.625" style="95" customWidth="1"/>
    <col min="2" max="2" width="14.00390625" style="95" customWidth="1"/>
    <col min="3" max="3" width="19.00390625" style="95" customWidth="1"/>
    <col min="4" max="4" width="12.875" style="95" customWidth="1"/>
    <col min="5" max="5" width="13.00390625" style="95" customWidth="1"/>
    <col min="6" max="224" width="9.125" style="95" customWidth="1"/>
    <col min="225" max="16384" width="9.125" style="95" customWidth="1"/>
  </cols>
  <sheetData>
    <row r="1" spans="4:5" ht="12">
      <c r="D1" s="227" t="s">
        <v>363</v>
      </c>
      <c r="E1" s="227"/>
    </row>
    <row r="2" spans="4:5" ht="12">
      <c r="D2" s="228" t="s">
        <v>359</v>
      </c>
      <c r="E2" s="228"/>
    </row>
    <row r="3" spans="4:5" ht="16.5" customHeight="1">
      <c r="D3" s="228" t="s">
        <v>357</v>
      </c>
      <c r="E3" s="228"/>
    </row>
    <row r="4" spans="1:5" ht="63" customHeight="1">
      <c r="A4" s="242" t="s">
        <v>249</v>
      </c>
      <c r="B4" s="243"/>
      <c r="C4" s="243"/>
      <c r="D4" s="243"/>
      <c r="E4" s="148"/>
    </row>
    <row r="5" spans="1:5" ht="12.75" customHeight="1" thickBot="1">
      <c r="A5" s="96"/>
      <c r="B5" s="96"/>
      <c r="C5" s="96"/>
      <c r="D5" s="96"/>
      <c r="E5" s="96"/>
    </row>
    <row r="6" spans="1:5" ht="114" customHeight="1" thickBot="1">
      <c r="A6" s="136" t="s">
        <v>199</v>
      </c>
      <c r="B6" s="136" t="s">
        <v>225</v>
      </c>
      <c r="C6" s="136" t="s">
        <v>226</v>
      </c>
      <c r="D6" s="135" t="s">
        <v>210</v>
      </c>
      <c r="E6" s="136" t="s">
        <v>251</v>
      </c>
    </row>
    <row r="7" spans="1:5" ht="23.25" customHeight="1">
      <c r="A7" s="149" t="s">
        <v>212</v>
      </c>
      <c r="B7" s="150"/>
      <c r="C7" s="151"/>
      <c r="D7" s="152">
        <f>D8+D9</f>
        <v>80000</v>
      </c>
      <c r="E7" s="153">
        <f>E8+E9</f>
        <v>44000</v>
      </c>
    </row>
    <row r="8" spans="1:5" ht="39.75" customHeight="1">
      <c r="A8" s="154" t="s">
        <v>227</v>
      </c>
      <c r="B8" s="155" t="s">
        <v>228</v>
      </c>
      <c r="C8" s="156" t="s">
        <v>229</v>
      </c>
      <c r="D8" s="157">
        <v>100000</v>
      </c>
      <c r="E8" s="158">
        <v>64000</v>
      </c>
    </row>
    <row r="9" spans="1:5" ht="38.25" customHeight="1">
      <c r="A9" s="159" t="s">
        <v>230</v>
      </c>
      <c r="B9" s="160" t="s">
        <v>228</v>
      </c>
      <c r="C9" s="161" t="s">
        <v>231</v>
      </c>
      <c r="D9" s="162">
        <v>-20000</v>
      </c>
      <c r="E9" s="163">
        <v>-20000</v>
      </c>
    </row>
    <row r="10" spans="1:5" ht="28.5" customHeight="1">
      <c r="A10" s="164" t="s">
        <v>215</v>
      </c>
      <c r="B10" s="160"/>
      <c r="C10" s="161"/>
      <c r="D10" s="162">
        <f>D11+D12</f>
        <v>-330</v>
      </c>
      <c r="E10" s="165">
        <f>E11+E12</f>
        <v>-330</v>
      </c>
    </row>
    <row r="11" spans="1:5" ht="51" customHeight="1">
      <c r="A11" s="159" t="s">
        <v>232</v>
      </c>
      <c r="B11" s="160" t="s">
        <v>228</v>
      </c>
      <c r="C11" s="161" t="s">
        <v>233</v>
      </c>
      <c r="D11" s="162">
        <v>66000</v>
      </c>
      <c r="E11" s="163">
        <v>66000</v>
      </c>
    </row>
    <row r="12" spans="1:5" ht="54" customHeight="1">
      <c r="A12" s="159" t="s">
        <v>234</v>
      </c>
      <c r="B12" s="160" t="s">
        <v>228</v>
      </c>
      <c r="C12" s="161" t="s">
        <v>235</v>
      </c>
      <c r="D12" s="162">
        <v>-66330</v>
      </c>
      <c r="E12" s="163">
        <v>-66330</v>
      </c>
    </row>
    <row r="13" spans="1:5" ht="25.5" customHeight="1">
      <c r="A13" s="164" t="s">
        <v>216</v>
      </c>
      <c r="B13" s="160"/>
      <c r="C13" s="161"/>
      <c r="D13" s="177">
        <f>SUM(D14:D15)</f>
        <v>173812.64000000013</v>
      </c>
      <c r="E13" s="175">
        <f>SUM(E14:E15)</f>
        <v>103487.16999999993</v>
      </c>
    </row>
    <row r="14" spans="1:5" ht="39" customHeight="1">
      <c r="A14" s="159" t="s">
        <v>236</v>
      </c>
      <c r="B14" s="160" t="s">
        <v>228</v>
      </c>
      <c r="C14" s="161" t="s">
        <v>237</v>
      </c>
      <c r="D14" s="177">
        <v>-3026923.35</v>
      </c>
      <c r="E14" s="176">
        <v>-2966467.89</v>
      </c>
    </row>
    <row r="15" spans="1:5" ht="22.5" customHeight="1">
      <c r="A15" s="159" t="s">
        <v>238</v>
      </c>
      <c r="B15" s="160" t="s">
        <v>228</v>
      </c>
      <c r="C15" s="161" t="s">
        <v>239</v>
      </c>
      <c r="D15" s="177">
        <v>3200735.99</v>
      </c>
      <c r="E15" s="176">
        <v>3069955.06</v>
      </c>
    </row>
    <row r="16" spans="1:5" ht="26.25" customHeight="1">
      <c r="A16" s="164" t="s">
        <v>219</v>
      </c>
      <c r="B16" s="160"/>
      <c r="C16" s="161"/>
      <c r="D16" s="162">
        <f>D17+D18</f>
        <v>325</v>
      </c>
      <c r="E16" s="175">
        <f>E17+E18</f>
        <v>317.03</v>
      </c>
    </row>
    <row r="17" spans="1:5" ht="80.25" customHeight="1">
      <c r="A17" s="159" t="s">
        <v>240</v>
      </c>
      <c r="B17" s="160" t="s">
        <v>228</v>
      </c>
      <c r="C17" s="161" t="s">
        <v>241</v>
      </c>
      <c r="D17" s="162"/>
      <c r="E17" s="163"/>
    </row>
    <row r="18" spans="1:5" ht="28.5" customHeight="1">
      <c r="A18" s="166" t="s">
        <v>220</v>
      </c>
      <c r="B18" s="160"/>
      <c r="C18" s="161"/>
      <c r="D18" s="162">
        <f>D20+D19</f>
        <v>325</v>
      </c>
      <c r="E18" s="175">
        <f>E20+E19</f>
        <v>317.03</v>
      </c>
    </row>
    <row r="19" spans="1:5" ht="36" customHeight="1">
      <c r="A19" s="159" t="s">
        <v>242</v>
      </c>
      <c r="B19" s="160" t="s">
        <v>228</v>
      </c>
      <c r="C19" s="161" t="s">
        <v>243</v>
      </c>
      <c r="D19" s="162"/>
      <c r="E19" s="163"/>
    </row>
    <row r="20" spans="1:5" ht="41.25" customHeight="1" thickBot="1">
      <c r="A20" s="167" t="s">
        <v>244</v>
      </c>
      <c r="B20" s="168" t="s">
        <v>228</v>
      </c>
      <c r="C20" s="169" t="s">
        <v>245</v>
      </c>
      <c r="D20" s="170">
        <v>325</v>
      </c>
      <c r="E20" s="174">
        <v>317.03</v>
      </c>
    </row>
    <row r="21" spans="1:5" ht="17.25" customHeight="1" thickBot="1">
      <c r="A21" s="171" t="s">
        <v>246</v>
      </c>
      <c r="B21" s="172"/>
      <c r="C21" s="173"/>
      <c r="D21" s="180">
        <f>D16+D7+D13+D10</f>
        <v>253807.64000000013</v>
      </c>
      <c r="E21" s="181">
        <f>E16+E7+E13+E10</f>
        <v>147474.19999999992</v>
      </c>
    </row>
    <row r="22" spans="1:5" ht="12.75" customHeight="1">
      <c r="A22" s="148"/>
      <c r="B22" s="148"/>
      <c r="C22" s="148"/>
      <c r="D22" s="148"/>
      <c r="E22" s="148"/>
    </row>
    <row r="23" spans="1:5" ht="12.75" customHeight="1">
      <c r="A23" s="148"/>
      <c r="B23" s="148"/>
      <c r="C23" s="148"/>
      <c r="D23" s="148"/>
      <c r="E23" s="148"/>
    </row>
    <row r="24" spans="1:5" ht="409.5" customHeight="1" hidden="1">
      <c r="A24" s="148"/>
      <c r="B24" s="244" t="s">
        <v>247</v>
      </c>
      <c r="C24" s="244"/>
      <c r="D24" s="148"/>
      <c r="E24" s="148"/>
    </row>
    <row r="25" spans="1:5" ht="409.5" customHeight="1" hidden="1">
      <c r="A25" s="96"/>
      <c r="B25" s="244" t="s">
        <v>248</v>
      </c>
      <c r="C25" s="244"/>
      <c r="D25" s="148"/>
      <c r="E25" s="148"/>
    </row>
  </sheetData>
  <mergeCells count="6">
    <mergeCell ref="A4:D4"/>
    <mergeCell ref="B24:C24"/>
    <mergeCell ref="B25:C25"/>
    <mergeCell ref="D1:E1"/>
    <mergeCell ref="D2:E2"/>
    <mergeCell ref="D3:E3"/>
  </mergeCells>
  <printOptions/>
  <pageMargins left="0.76" right="0.26" top="0.62" bottom="0.32" header="0.3" footer="0.25"/>
  <pageSetup firstPageNumber="23" useFirstPageNumber="1" fitToHeight="1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Duma2</cp:lastModifiedBy>
  <cp:lastPrinted>2011-06-02T04:20:03Z</cp:lastPrinted>
  <dcterms:created xsi:type="dcterms:W3CDTF">2011-01-21T06:12:46Z</dcterms:created>
  <dcterms:modified xsi:type="dcterms:W3CDTF">2011-06-02T04:21:35Z</dcterms:modified>
  <cp:category/>
  <cp:version/>
  <cp:contentType/>
  <cp:contentStatus/>
</cp:coreProperties>
</file>