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мероприятия  на Думу" sheetId="1" r:id="rId1"/>
    <sheet name="Лист3" sheetId="2" r:id="rId2"/>
  </sheets>
  <definedNames>
    <definedName name="_xlnm.Print_Titles" localSheetId="0">'мероприятия  на Думу'!$4:$6</definedName>
  </definedNames>
  <calcPr fullCalcOnLoad="1"/>
</workbook>
</file>

<file path=xl/sharedStrings.xml><?xml version="1.0" encoding="utf-8"?>
<sst xmlns="http://schemas.openxmlformats.org/spreadsheetml/2006/main" count="226" uniqueCount="141">
  <si>
    <t>№№ п.п.</t>
  </si>
  <si>
    <t>Перечень мероприятий</t>
  </si>
  <si>
    <t>Исполнители</t>
  </si>
  <si>
    <t>Источники финансирования</t>
  </si>
  <si>
    <t xml:space="preserve">                      Планируемые финансовые затраты (тыс.руб.)</t>
  </si>
  <si>
    <t>Всего в</t>
  </si>
  <si>
    <t>2006 год</t>
  </si>
  <si>
    <t>2007 год</t>
  </si>
  <si>
    <t>2008 год</t>
  </si>
  <si>
    <t>2009 год</t>
  </si>
  <si>
    <t>2010 год</t>
  </si>
  <si>
    <t>1.</t>
  </si>
  <si>
    <t>теплоснабжения</t>
  </si>
  <si>
    <t>2.</t>
  </si>
  <si>
    <t>Строительство новых</t>
  </si>
  <si>
    <t>котельных.</t>
  </si>
  <si>
    <t>2.1.</t>
  </si>
  <si>
    <t>Бюджет автономного округа</t>
  </si>
  <si>
    <t>Бюджет муниципального</t>
  </si>
  <si>
    <t>образования г.Радужный</t>
  </si>
  <si>
    <t>Средства предприятий</t>
  </si>
  <si>
    <t>Внебюджетные кредитные</t>
  </si>
  <si>
    <t>ресурсы.</t>
  </si>
  <si>
    <t>Всего</t>
  </si>
  <si>
    <t>3.</t>
  </si>
  <si>
    <t>котельных</t>
  </si>
  <si>
    <t>3.1.</t>
  </si>
  <si>
    <t>Строительство станции по</t>
  </si>
  <si>
    <t>очистке подпиточной воды на</t>
  </si>
  <si>
    <t>котельной КВГМ</t>
  </si>
  <si>
    <t>3.2.</t>
  </si>
  <si>
    <t xml:space="preserve">Замена системы защит и </t>
  </si>
  <si>
    <t>автоматики на котельных</t>
  </si>
  <si>
    <t>159,160 на систему АМАКС</t>
  </si>
  <si>
    <t>Модернизация и реконструкц.</t>
  </si>
  <si>
    <t>4.</t>
  </si>
  <si>
    <t>4.1.</t>
  </si>
  <si>
    <t>5.</t>
  </si>
  <si>
    <t>6.</t>
  </si>
  <si>
    <t>Строительство тепловых сетей</t>
  </si>
  <si>
    <t>7.</t>
  </si>
  <si>
    <t>Внедрение ресурсосберегаю-</t>
  </si>
  <si>
    <t>щих технологий на объектах</t>
  </si>
  <si>
    <t>7.1.</t>
  </si>
  <si>
    <t>7.2.</t>
  </si>
  <si>
    <t>3.4.</t>
  </si>
  <si>
    <t>3.5.</t>
  </si>
  <si>
    <t>котельных УМП"РТС"</t>
  </si>
  <si>
    <t>3.6.</t>
  </si>
  <si>
    <t>Монтаж приборов учета тепла</t>
  </si>
  <si>
    <t>"на собственные нужды" на</t>
  </si>
  <si>
    <t>всех объектах предприятия</t>
  </si>
  <si>
    <t>3.7.</t>
  </si>
  <si>
    <t xml:space="preserve">Монтаж дополнительного </t>
  </si>
  <si>
    <t>теплообменного блока на</t>
  </si>
  <si>
    <t>котельных 159,160.</t>
  </si>
  <si>
    <t>5.1.</t>
  </si>
  <si>
    <t>3.8.</t>
  </si>
  <si>
    <t>3.9.</t>
  </si>
  <si>
    <t>3.10.</t>
  </si>
  <si>
    <t>с заменой горелок</t>
  </si>
  <si>
    <t xml:space="preserve">Реконструкция узлов учета </t>
  </si>
  <si>
    <t xml:space="preserve"> теплоэнергии на всех</t>
  </si>
  <si>
    <t xml:space="preserve">Реконструкция солевого </t>
  </si>
  <si>
    <t>хозяйства котельной КВГМ</t>
  </si>
  <si>
    <t>5.2.</t>
  </si>
  <si>
    <t>Инвестиционная надбавка к</t>
  </si>
  <si>
    <t>тарифу</t>
  </si>
  <si>
    <t>6.1.</t>
  </si>
  <si>
    <t>в 1,2,9,10,22 микрорайонах,</t>
  </si>
  <si>
    <t>жилых поселках ООО"СКС",</t>
  </si>
  <si>
    <t>ООО"Радоп" и ВЭН</t>
  </si>
  <si>
    <t>на 2006-2010 годы</t>
  </si>
  <si>
    <t>2006-2010</t>
  </si>
  <si>
    <t xml:space="preserve">                в том числе:</t>
  </si>
  <si>
    <t>3.3.</t>
  </si>
  <si>
    <t>3.11.</t>
  </si>
  <si>
    <t>Средства предприятия</t>
  </si>
  <si>
    <t>Реконструкция котельной Южная</t>
  </si>
  <si>
    <t>с заменой котлов АВ-4 на новые</t>
  </si>
  <si>
    <t>Бюджет МО</t>
  </si>
  <si>
    <t>Наладка гидравлического режима</t>
  </si>
  <si>
    <t>тепловых сетей с установкой</t>
  </si>
  <si>
    <t>балансировочных клапанов</t>
  </si>
  <si>
    <t>в том числе:</t>
  </si>
  <si>
    <t>Проведение консальтингового обследования объектов системы теплоснабжения города с учетом новой застройки</t>
  </si>
  <si>
    <t>5.3.</t>
  </si>
  <si>
    <t xml:space="preserve">7.3. </t>
  </si>
  <si>
    <t>Установка приборов учета тепловой</t>
  </si>
  <si>
    <t>энергии  в организациях бюджетной</t>
  </si>
  <si>
    <t>7.4.</t>
  </si>
  <si>
    <t>Снижение потерь тепла за счет</t>
  </si>
  <si>
    <t>применения нового теплоизоляци-</t>
  </si>
  <si>
    <t>онного материала "термошуба"</t>
  </si>
  <si>
    <t>8.</t>
  </si>
  <si>
    <t xml:space="preserve">Внедрение охранной системы </t>
  </si>
  <si>
    <t>объектов</t>
  </si>
  <si>
    <t>8.1.</t>
  </si>
  <si>
    <t>Устройство системы видионаблю-</t>
  </si>
  <si>
    <t>дения на стратегических объектах</t>
  </si>
  <si>
    <t>предприятия</t>
  </si>
  <si>
    <t>Реконструкция водогрейных котлов</t>
  </si>
  <si>
    <t>КВГМ-50 в количестве 3 штук</t>
  </si>
  <si>
    <t>на котельной КВГМ</t>
  </si>
  <si>
    <t>Реконструкция и капитальн. ремонт</t>
  </si>
  <si>
    <t>дымовой трубы котельной КВГМ</t>
  </si>
  <si>
    <t xml:space="preserve">Реконструкция и капитальн ремонт </t>
  </si>
  <si>
    <t>газоходов котельной КВГМ с заменой</t>
  </si>
  <si>
    <t>тепловой изоляции</t>
  </si>
  <si>
    <t>котлы КВГМ</t>
  </si>
  <si>
    <t>Комплекс работ по строительству</t>
  </si>
  <si>
    <t>котельной "Северная"</t>
  </si>
  <si>
    <t>Модернизация технологической схемы</t>
  </si>
  <si>
    <t>теплоснабжения городского хозяйства</t>
  </si>
  <si>
    <t>перевод котельной КВГМ на темпера-</t>
  </si>
  <si>
    <t>турный график 130-70 град.С</t>
  </si>
  <si>
    <t>замена запорной арматуры на т/сетях</t>
  </si>
  <si>
    <t>балансировка внутриквартальных т/сетей</t>
  </si>
  <si>
    <t>определение расчетных нагрузок по</t>
  </si>
  <si>
    <t>микрорайонам города</t>
  </si>
  <si>
    <t>пуско-наладочные работы</t>
  </si>
  <si>
    <t>Реконструкция ЦТП города с</t>
  </si>
  <si>
    <t>автоматизированной системой</t>
  </si>
  <si>
    <t>диспетчерского контроля 2 очередь</t>
  </si>
  <si>
    <t>Реконструкция ЦТП города в</t>
  </si>
  <si>
    <t>количестве 9 штук с АСДК. 2-я очередь</t>
  </si>
  <si>
    <t>Реконструкция, замена, модерниза-</t>
  </si>
  <si>
    <t>ция, капитальный ремонт т/сетей</t>
  </si>
  <si>
    <t>города Радужный</t>
  </si>
  <si>
    <t>Замена, реконструкция, модернизация,</t>
  </si>
  <si>
    <t xml:space="preserve">капитальный ремонт тепловых сетей </t>
  </si>
  <si>
    <t>Реконструкция и капитальный ремонт</t>
  </si>
  <si>
    <t xml:space="preserve">камер </t>
  </si>
  <si>
    <t>тепловых камер, согласно архитектур-</t>
  </si>
  <si>
    <t xml:space="preserve">согласно </t>
  </si>
  <si>
    <t>архитектурных требований</t>
  </si>
  <si>
    <t>паротурбинной электростанции</t>
  </si>
  <si>
    <t xml:space="preserve">Внедрение автоматизированной </t>
  </si>
  <si>
    <t xml:space="preserve">системы диспетчерского контроля </t>
  </si>
  <si>
    <t>тепловых сетей (АСДК) УМП "РТС"</t>
  </si>
  <si>
    <t xml:space="preserve">Программа комплексного развития системы теплоснабжения г. Радужный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</si>
</sst>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1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1" borderId="1" xfId="0" applyFill="1" applyBorder="1" applyAlignment="1">
      <alignment/>
    </xf>
    <xf numFmtId="16" fontId="0" fillId="0" borderId="1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1" borderId="2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" borderId="15" xfId="0" applyFill="1" applyBorder="1" applyAlignment="1">
      <alignment/>
    </xf>
    <xf numFmtId="0" fontId="0" fillId="1" borderId="14" xfId="0" applyFill="1" applyBorder="1" applyAlignment="1">
      <alignment/>
    </xf>
    <xf numFmtId="0" fontId="0" fillId="1" borderId="6" xfId="0" applyFill="1" applyBorder="1" applyAlignment="1">
      <alignment/>
    </xf>
    <xf numFmtId="0" fontId="0" fillId="1" borderId="3" xfId="0" applyFill="1" applyBorder="1" applyAlignment="1">
      <alignment/>
    </xf>
    <xf numFmtId="0" fontId="0" fillId="1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5" xfId="0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16" fontId="0" fillId="0" borderId="14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4" xfId="0" applyFill="1" applyBorder="1" applyAlignment="1">
      <alignment/>
    </xf>
    <xf numFmtId="0" fontId="0" fillId="1" borderId="5" xfId="0" applyFill="1" applyBorder="1" applyAlignment="1">
      <alignment/>
    </xf>
    <xf numFmtId="0" fontId="0" fillId="1" borderId="13" xfId="0" applyFill="1" applyBorder="1" applyAlignment="1">
      <alignment/>
    </xf>
    <xf numFmtId="0" fontId="0" fillId="2" borderId="13" xfId="0" applyFill="1" applyBorder="1" applyAlignment="1">
      <alignment/>
    </xf>
    <xf numFmtId="0" fontId="1" fillId="0" borderId="0" xfId="0" applyFont="1" applyAlignment="1">
      <alignment/>
    </xf>
    <xf numFmtId="0" fontId="2" fillId="2" borderId="15" xfId="0" applyFont="1" applyFill="1" applyBorder="1" applyAlignment="1">
      <alignment/>
    </xf>
    <xf numFmtId="0" fontId="2" fillId="1" borderId="6" xfId="0" applyFont="1" applyFill="1" applyBorder="1" applyAlignment="1">
      <alignment/>
    </xf>
    <xf numFmtId="0" fontId="2" fillId="1" borderId="3" xfId="0" applyFont="1" applyFill="1" applyBorder="1" applyAlignment="1">
      <alignment/>
    </xf>
    <xf numFmtId="0" fontId="2" fillId="1" borderId="11" xfId="0" applyFont="1" applyFill="1" applyBorder="1" applyAlignment="1">
      <alignment/>
    </xf>
    <xf numFmtId="0" fontId="2" fillId="1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2" xfId="0" applyFont="1" applyBorder="1" applyAlignment="1">
      <alignment/>
    </xf>
    <xf numFmtId="3" fontId="2" fillId="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2" fillId="1" borderId="15" xfId="0" applyFont="1" applyFill="1" applyBorder="1" applyAlignment="1">
      <alignment/>
    </xf>
    <xf numFmtId="0" fontId="2" fillId="1" borderId="7" xfId="0" applyFont="1" applyFill="1" applyBorder="1" applyAlignment="1">
      <alignment/>
    </xf>
    <xf numFmtId="0" fontId="2" fillId="1" borderId="14" xfId="0" applyFont="1" applyFill="1" applyBorder="1" applyAlignment="1">
      <alignment/>
    </xf>
    <xf numFmtId="0" fontId="2" fillId="1" borderId="1" xfId="0" applyFont="1" applyFill="1" applyBorder="1" applyAlignment="1">
      <alignment/>
    </xf>
    <xf numFmtId="0" fontId="2" fillId="1" borderId="0" xfId="0" applyFont="1" applyFill="1" applyBorder="1" applyAlignment="1">
      <alignment/>
    </xf>
    <xf numFmtId="0" fontId="2" fillId="1" borderId="2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0" fillId="4" borderId="6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3" xfId="0" applyFill="1" applyBorder="1" applyAlignment="1">
      <alignment/>
    </xf>
    <xf numFmtId="3" fontId="2" fillId="0" borderId="14" xfId="0" applyNumberFormat="1" applyFont="1" applyBorder="1" applyAlignment="1">
      <alignment/>
    </xf>
    <xf numFmtId="0" fontId="2" fillId="1" borderId="13" xfId="0" applyFont="1" applyFill="1" applyBorder="1" applyAlignment="1">
      <alignment/>
    </xf>
    <xf numFmtId="0" fontId="2" fillId="1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9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2" xfId="0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14" xfId="0" applyNumberFormat="1" applyBorder="1" applyAlignment="1">
      <alignment/>
    </xf>
    <xf numFmtId="3" fontId="2" fillId="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8" xfId="0" applyFill="1" applyBorder="1" applyAlignment="1">
      <alignment/>
    </xf>
    <xf numFmtId="0" fontId="2" fillId="1" borderId="6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workbookViewId="0" topLeftCell="A66">
      <selection activeCell="H3" sqref="H3"/>
    </sheetView>
  </sheetViews>
  <sheetFormatPr defaultColWidth="9.00390625" defaultRowHeight="12.75"/>
  <cols>
    <col min="4" max="4" width="16.875" style="0" customWidth="1"/>
    <col min="6" max="6" width="4.375" style="0" customWidth="1"/>
    <col min="9" max="9" width="10.25390625" style="0" customWidth="1"/>
    <col min="10" max="10" width="9.75390625" style="0" customWidth="1"/>
    <col min="11" max="11" width="10.25390625" style="0" customWidth="1"/>
    <col min="12" max="12" width="9.75390625" style="0" customWidth="1"/>
    <col min="13" max="13" width="9.875" style="0" customWidth="1"/>
  </cols>
  <sheetData>
    <row r="1" spans="2:15" ht="18">
      <c r="B1" s="84" t="s">
        <v>140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O1" s="85"/>
    </row>
    <row r="2" spans="1:15" ht="18">
      <c r="A2" s="47"/>
      <c r="B2" s="84"/>
      <c r="C2" s="84"/>
      <c r="D2" s="84"/>
      <c r="E2" s="84"/>
      <c r="F2" s="84" t="s">
        <v>72</v>
      </c>
      <c r="H2" s="84"/>
      <c r="I2" s="84"/>
      <c r="J2" s="84"/>
      <c r="K2" s="84"/>
      <c r="L2" s="84"/>
      <c r="M2" s="84"/>
      <c r="N2" s="85"/>
      <c r="O2" s="85"/>
    </row>
    <row r="4" spans="1:15" ht="12.75">
      <c r="A4" s="68"/>
      <c r="B4" s="68"/>
      <c r="C4" s="69"/>
      <c r="D4" s="70"/>
      <c r="E4" s="68"/>
      <c r="F4" s="70"/>
      <c r="G4" s="68"/>
      <c r="H4" s="69"/>
      <c r="I4" s="70"/>
      <c r="J4" s="71" t="s">
        <v>4</v>
      </c>
      <c r="K4" s="71"/>
      <c r="L4" s="71"/>
      <c r="M4" s="71"/>
      <c r="N4" s="71"/>
      <c r="O4" s="72"/>
    </row>
    <row r="5" spans="1:15" ht="12.75">
      <c r="A5" s="73" t="s">
        <v>0</v>
      </c>
      <c r="B5" s="73" t="s">
        <v>1</v>
      </c>
      <c r="C5" s="74"/>
      <c r="D5" s="75"/>
      <c r="E5" s="73" t="s">
        <v>2</v>
      </c>
      <c r="F5" s="75"/>
      <c r="G5" s="73" t="s">
        <v>3</v>
      </c>
      <c r="H5" s="74"/>
      <c r="I5" s="75"/>
      <c r="J5" s="76" t="s">
        <v>5</v>
      </c>
      <c r="K5" s="127" t="s">
        <v>74</v>
      </c>
      <c r="L5" s="128"/>
      <c r="M5" s="128"/>
      <c r="N5" s="128"/>
      <c r="O5" s="129"/>
    </row>
    <row r="6" spans="1:15" ht="12.75">
      <c r="A6" s="77"/>
      <c r="B6" s="77"/>
      <c r="C6" s="78"/>
      <c r="D6" s="79"/>
      <c r="E6" s="77"/>
      <c r="F6" s="79"/>
      <c r="G6" s="77"/>
      <c r="H6" s="78"/>
      <c r="I6" s="79"/>
      <c r="J6" s="80" t="s">
        <v>73</v>
      </c>
      <c r="K6" s="76" t="s">
        <v>6</v>
      </c>
      <c r="L6" s="78" t="s">
        <v>7</v>
      </c>
      <c r="M6" s="76" t="s">
        <v>8</v>
      </c>
      <c r="N6" s="76" t="s">
        <v>9</v>
      </c>
      <c r="O6" s="79" t="s">
        <v>10</v>
      </c>
    </row>
    <row r="7" spans="1:15" ht="12.75">
      <c r="A7" s="48" t="s">
        <v>11</v>
      </c>
      <c r="B7" s="118" t="s">
        <v>85</v>
      </c>
      <c r="C7" s="119"/>
      <c r="D7" s="120"/>
      <c r="E7" s="9"/>
      <c r="F7" s="10"/>
      <c r="G7" s="9"/>
      <c r="H7" s="10"/>
      <c r="I7" s="20"/>
      <c r="J7" s="20"/>
      <c r="K7" s="38"/>
      <c r="L7" s="10"/>
      <c r="M7" s="38"/>
      <c r="N7" s="38"/>
      <c r="O7" s="20"/>
    </row>
    <row r="8" spans="1:15" ht="12.75">
      <c r="A8" s="39"/>
      <c r="B8" s="121"/>
      <c r="C8" s="122"/>
      <c r="D8" s="123"/>
      <c r="E8" s="11"/>
      <c r="F8" s="2"/>
      <c r="G8" s="11" t="s">
        <v>17</v>
      </c>
      <c r="H8" s="21"/>
      <c r="I8" s="39"/>
      <c r="J8" s="21">
        <f>SUM(K8:O8)</f>
        <v>2500</v>
      </c>
      <c r="K8" s="39">
        <v>2500</v>
      </c>
      <c r="L8" s="2"/>
      <c r="M8" s="39"/>
      <c r="N8" s="39"/>
      <c r="O8" s="21"/>
    </row>
    <row r="9" spans="1:15" ht="41.25" customHeight="1">
      <c r="A9" s="46"/>
      <c r="B9" s="124"/>
      <c r="C9" s="125"/>
      <c r="D9" s="126"/>
      <c r="E9" s="11"/>
      <c r="F9" s="2"/>
      <c r="G9" s="55"/>
      <c r="H9" s="56"/>
      <c r="I9" s="57"/>
      <c r="J9" s="21"/>
      <c r="K9" s="39"/>
      <c r="L9" s="2"/>
      <c r="M9" s="39"/>
      <c r="N9" s="39"/>
      <c r="O9" s="21"/>
    </row>
    <row r="10" spans="1:15" ht="12.75">
      <c r="A10" s="23"/>
      <c r="B10" s="34" t="s">
        <v>23</v>
      </c>
      <c r="C10" s="35"/>
      <c r="D10" s="36"/>
      <c r="E10" s="34"/>
      <c r="F10" s="36"/>
      <c r="G10" s="23"/>
      <c r="H10" s="53"/>
      <c r="I10" s="54"/>
      <c r="J10" s="59">
        <f>J8</f>
        <v>2500</v>
      </c>
      <c r="K10" s="110">
        <f>K8</f>
        <v>2500</v>
      </c>
      <c r="L10" s="35"/>
      <c r="M10" s="37"/>
      <c r="N10" s="37"/>
      <c r="O10" s="36"/>
    </row>
    <row r="11" spans="1:15" ht="12.75">
      <c r="A11" s="49" t="s">
        <v>13</v>
      </c>
      <c r="B11" s="49" t="s">
        <v>14</v>
      </c>
      <c r="C11" s="50"/>
      <c r="D11" s="50"/>
      <c r="E11" s="29"/>
      <c r="F11" s="31"/>
      <c r="G11" s="30"/>
      <c r="H11" s="30"/>
      <c r="I11" s="30"/>
      <c r="J11" s="27"/>
      <c r="K11" s="27"/>
      <c r="L11" s="30"/>
      <c r="M11" s="27"/>
      <c r="N11" s="27"/>
      <c r="O11" s="31"/>
    </row>
    <row r="12" spans="1:15" ht="12.75">
      <c r="A12" s="42"/>
      <c r="B12" s="51" t="s">
        <v>15</v>
      </c>
      <c r="C12" s="52"/>
      <c r="D12" s="52"/>
      <c r="E12" s="42"/>
      <c r="F12" s="44"/>
      <c r="G12" s="43"/>
      <c r="H12" s="43"/>
      <c r="I12" s="43"/>
      <c r="J12" s="45"/>
      <c r="K12" s="45"/>
      <c r="L12" s="43"/>
      <c r="M12" s="45"/>
      <c r="N12" s="45"/>
      <c r="O12" s="44"/>
    </row>
    <row r="13" spans="1:15" ht="12.75">
      <c r="A13" s="4"/>
      <c r="B13" s="4"/>
      <c r="C13" s="1"/>
      <c r="D13" s="1"/>
      <c r="E13" s="4"/>
      <c r="F13" s="5"/>
      <c r="J13" s="26"/>
      <c r="K13" s="26"/>
      <c r="L13" s="1"/>
      <c r="M13" s="26"/>
      <c r="N13" s="26"/>
      <c r="O13" s="5"/>
    </row>
    <row r="14" spans="1:15" ht="12.75">
      <c r="A14" s="19" t="s">
        <v>16</v>
      </c>
      <c r="B14" s="4" t="s">
        <v>110</v>
      </c>
      <c r="C14" s="1"/>
      <c r="D14" s="1"/>
      <c r="E14" s="4"/>
      <c r="F14" s="5"/>
      <c r="G14" s="1" t="s">
        <v>17</v>
      </c>
      <c r="H14" s="1"/>
      <c r="I14" s="5"/>
      <c r="J14" s="26">
        <f>SUM(K14:O14)</f>
        <v>120000</v>
      </c>
      <c r="K14" s="26">
        <v>0</v>
      </c>
      <c r="L14" s="1">
        <v>48000</v>
      </c>
      <c r="M14" s="26">
        <v>36000</v>
      </c>
      <c r="N14" s="26">
        <v>36000</v>
      </c>
      <c r="O14" s="5"/>
    </row>
    <row r="15" spans="1:15" ht="12.75">
      <c r="A15" s="4"/>
      <c r="B15" s="4" t="s">
        <v>111</v>
      </c>
      <c r="C15" s="1"/>
      <c r="D15" s="1"/>
      <c r="E15" s="4"/>
      <c r="F15" s="5"/>
      <c r="G15" s="1"/>
      <c r="H15" s="1"/>
      <c r="I15" s="5"/>
      <c r="J15" s="26"/>
      <c r="K15" s="26"/>
      <c r="L15" s="1"/>
      <c r="M15" s="26"/>
      <c r="N15" s="26"/>
      <c r="O15" s="5"/>
    </row>
    <row r="16" spans="1:15" ht="12.75">
      <c r="A16" s="4"/>
      <c r="B16" s="4"/>
      <c r="C16" s="1"/>
      <c r="D16" s="1"/>
      <c r="E16" s="4"/>
      <c r="F16" s="5"/>
      <c r="G16" s="1" t="s">
        <v>18</v>
      </c>
      <c r="H16" s="1"/>
      <c r="I16" s="5"/>
      <c r="J16" s="26"/>
      <c r="K16" s="26"/>
      <c r="L16" s="1"/>
      <c r="M16" s="26"/>
      <c r="N16" s="26"/>
      <c r="O16" s="5"/>
    </row>
    <row r="17" spans="1:15" ht="12.75">
      <c r="A17" s="4"/>
      <c r="B17" s="4"/>
      <c r="C17" s="1"/>
      <c r="D17" s="1"/>
      <c r="E17" s="4"/>
      <c r="F17" s="5"/>
      <c r="G17" s="1" t="s">
        <v>19</v>
      </c>
      <c r="H17" s="1"/>
      <c r="I17" s="5"/>
      <c r="J17" s="26">
        <f>SUM(K17:O17)</f>
        <v>0</v>
      </c>
      <c r="K17" s="26"/>
      <c r="L17" s="1"/>
      <c r="M17" s="26"/>
      <c r="N17" s="26"/>
      <c r="O17" s="5"/>
    </row>
    <row r="18" spans="1:15" ht="12.75">
      <c r="A18" s="4"/>
      <c r="B18" s="4"/>
      <c r="C18" s="1"/>
      <c r="D18" s="1"/>
      <c r="E18" s="4"/>
      <c r="F18" s="5"/>
      <c r="G18" s="1"/>
      <c r="H18" s="1"/>
      <c r="I18" s="5"/>
      <c r="J18" s="26"/>
      <c r="K18" s="26"/>
      <c r="L18" s="1"/>
      <c r="M18" s="26"/>
      <c r="N18" s="26"/>
      <c r="O18" s="5"/>
    </row>
    <row r="19" spans="1:15" ht="12.75">
      <c r="A19" s="4"/>
      <c r="B19" s="4"/>
      <c r="C19" s="1"/>
      <c r="D19" s="1"/>
      <c r="E19" s="4"/>
      <c r="F19" s="5"/>
      <c r="G19" s="1" t="s">
        <v>21</v>
      </c>
      <c r="H19" s="1"/>
      <c r="I19" s="5"/>
      <c r="J19" s="26"/>
      <c r="K19" s="26"/>
      <c r="L19" s="1"/>
      <c r="M19" s="26"/>
      <c r="N19" s="26"/>
      <c r="O19" s="5"/>
    </row>
    <row r="20" spans="1:15" ht="12.75">
      <c r="A20" s="4"/>
      <c r="B20" s="4"/>
      <c r="C20" s="1"/>
      <c r="D20" s="1"/>
      <c r="E20" s="4"/>
      <c r="F20" s="5"/>
      <c r="G20" s="1" t="s">
        <v>22</v>
      </c>
      <c r="H20" s="1"/>
      <c r="I20" s="5"/>
      <c r="J20" s="26">
        <f>SUM(K20:O20)</f>
        <v>0</v>
      </c>
      <c r="K20" s="26"/>
      <c r="L20" s="1"/>
      <c r="M20" s="26"/>
      <c r="N20" s="26"/>
      <c r="O20" s="5"/>
    </row>
    <row r="21" spans="1:15" ht="12.75">
      <c r="A21" s="4"/>
      <c r="B21" s="4"/>
      <c r="C21" s="1"/>
      <c r="D21" s="1"/>
      <c r="E21" s="17"/>
      <c r="F21" s="8"/>
      <c r="G21" s="1"/>
      <c r="H21" s="1"/>
      <c r="I21" s="1"/>
      <c r="J21" s="26"/>
      <c r="K21" s="26"/>
      <c r="L21" s="1"/>
      <c r="M21" s="26"/>
      <c r="N21" s="25"/>
      <c r="O21" s="5"/>
    </row>
    <row r="22" spans="1:15" ht="12.75">
      <c r="A22" s="17"/>
      <c r="B22" s="14" t="s">
        <v>23</v>
      </c>
      <c r="C22" s="15"/>
      <c r="D22" s="13"/>
      <c r="E22" s="14"/>
      <c r="F22" s="13"/>
      <c r="G22" s="15"/>
      <c r="H22" s="15"/>
      <c r="I22" s="15"/>
      <c r="J22" s="60">
        <f>J14+J17+J20</f>
        <v>120000</v>
      </c>
      <c r="K22" s="111">
        <f>K14</f>
        <v>0</v>
      </c>
      <c r="L22" s="111">
        <f>SUM(L14:L21)</f>
        <v>48000</v>
      </c>
      <c r="M22" s="111">
        <f>SUM(M14:M21)</f>
        <v>36000</v>
      </c>
      <c r="N22" s="111">
        <f>SUM(N14:N21)</f>
        <v>36000</v>
      </c>
      <c r="O22" s="97">
        <f>SUM(O14:O21)</f>
        <v>0</v>
      </c>
    </row>
    <row r="23" spans="1:15" ht="12.75">
      <c r="A23" s="61" t="s">
        <v>24</v>
      </c>
      <c r="B23" s="49" t="s">
        <v>34</v>
      </c>
      <c r="C23" s="50"/>
      <c r="D23" s="62"/>
      <c r="E23" s="3"/>
      <c r="F23" s="3"/>
      <c r="G23" s="29"/>
      <c r="H23" s="30"/>
      <c r="I23" s="31"/>
      <c r="J23" s="22"/>
      <c r="K23" s="28"/>
      <c r="L23" s="3"/>
      <c r="M23" s="28"/>
      <c r="N23" s="3"/>
      <c r="O23" s="28"/>
    </row>
    <row r="24" spans="1:15" ht="12.75">
      <c r="A24" s="63"/>
      <c r="B24" s="64" t="s">
        <v>25</v>
      </c>
      <c r="C24" s="65"/>
      <c r="D24" s="66"/>
      <c r="E24" s="3"/>
      <c r="F24" s="3"/>
      <c r="G24" s="18"/>
      <c r="H24" s="3"/>
      <c r="I24" s="22"/>
      <c r="J24" s="22"/>
      <c r="K24" s="28"/>
      <c r="L24" s="3"/>
      <c r="M24" s="28"/>
      <c r="N24" s="3"/>
      <c r="O24" s="28"/>
    </row>
    <row r="25" spans="1:15" ht="12.75">
      <c r="A25" s="63"/>
      <c r="B25" s="64"/>
      <c r="C25" s="65"/>
      <c r="D25" s="66"/>
      <c r="E25" s="3"/>
      <c r="F25" s="3"/>
      <c r="G25" s="18"/>
      <c r="H25" s="3"/>
      <c r="I25" s="22"/>
      <c r="J25" s="22"/>
      <c r="K25" s="28"/>
      <c r="L25" s="3"/>
      <c r="M25" s="28"/>
      <c r="N25" s="3"/>
      <c r="O25" s="28"/>
    </row>
    <row r="26" spans="1:15" ht="12.75">
      <c r="A26" s="33" t="s">
        <v>26</v>
      </c>
      <c r="B26" s="16" t="s">
        <v>27</v>
      </c>
      <c r="C26" s="6"/>
      <c r="D26" s="12"/>
      <c r="E26" s="16"/>
      <c r="F26" s="12"/>
      <c r="G26" s="6" t="s">
        <v>20</v>
      </c>
      <c r="H26" s="6"/>
      <c r="I26" s="12"/>
      <c r="J26" s="12">
        <v>0</v>
      </c>
      <c r="K26" s="33">
        <v>0</v>
      </c>
      <c r="L26" s="6">
        <v>0</v>
      </c>
      <c r="M26" s="33"/>
      <c r="N26" s="6"/>
      <c r="O26" s="33"/>
    </row>
    <row r="27" spans="1:15" ht="12.75">
      <c r="A27" s="26"/>
      <c r="B27" s="4" t="s">
        <v>28</v>
      </c>
      <c r="C27" s="1"/>
      <c r="D27" s="5"/>
      <c r="E27" s="4"/>
      <c r="F27" s="5"/>
      <c r="G27" s="1"/>
      <c r="H27" s="1"/>
      <c r="I27" s="5"/>
      <c r="J27" s="5"/>
      <c r="K27" s="26"/>
      <c r="L27" s="1"/>
      <c r="M27" s="26"/>
      <c r="N27" s="1"/>
      <c r="O27" s="26"/>
    </row>
    <row r="28" spans="1:15" ht="12.75">
      <c r="A28" s="26"/>
      <c r="B28" s="4" t="s">
        <v>29</v>
      </c>
      <c r="C28" s="1"/>
      <c r="D28" s="5"/>
      <c r="E28" s="4"/>
      <c r="F28" s="5"/>
      <c r="G28" s="1" t="s">
        <v>18</v>
      </c>
      <c r="H28" s="1"/>
      <c r="I28" s="5"/>
      <c r="J28" s="5">
        <v>0</v>
      </c>
      <c r="K28" s="26">
        <v>0</v>
      </c>
      <c r="L28" s="1"/>
      <c r="M28" s="26"/>
      <c r="N28" s="1"/>
      <c r="O28" s="26"/>
    </row>
    <row r="29" spans="1:15" ht="12.75">
      <c r="A29" s="26"/>
      <c r="B29" s="17"/>
      <c r="C29" s="7"/>
      <c r="D29" s="8"/>
      <c r="E29" s="17"/>
      <c r="F29" s="8"/>
      <c r="G29" s="1" t="s">
        <v>19</v>
      </c>
      <c r="H29" s="1"/>
      <c r="I29" s="5"/>
      <c r="J29" s="5"/>
      <c r="K29" s="26"/>
      <c r="L29" s="1"/>
      <c r="M29" s="26"/>
      <c r="N29" s="1"/>
      <c r="O29" s="26"/>
    </row>
    <row r="30" spans="1:15" ht="12.75">
      <c r="A30" s="25"/>
      <c r="B30" s="14" t="s">
        <v>23</v>
      </c>
      <c r="C30" s="15"/>
      <c r="D30" s="13"/>
      <c r="E30" s="15"/>
      <c r="F30" s="15"/>
      <c r="G30" s="14"/>
      <c r="H30" s="15"/>
      <c r="I30" s="13"/>
      <c r="J30" s="67">
        <f>J26+J28</f>
        <v>0</v>
      </c>
      <c r="K30" s="111">
        <f>K26+K28</f>
        <v>0</v>
      </c>
      <c r="L30" s="111">
        <f>SUM(L26:L29)</f>
        <v>0</v>
      </c>
      <c r="M30" s="111">
        <f>SUM(M26:M29)</f>
        <v>0</v>
      </c>
      <c r="N30" s="111">
        <f>SUM(N26:N29)</f>
        <v>0</v>
      </c>
      <c r="O30" s="97">
        <f>SUM(O26:O29)</f>
        <v>0</v>
      </c>
    </row>
    <row r="31" spans="1:15" ht="12.75">
      <c r="A31" s="33"/>
      <c r="B31" s="4"/>
      <c r="C31" s="1"/>
      <c r="D31" s="5"/>
      <c r="E31" s="1"/>
      <c r="F31" s="1"/>
      <c r="G31" s="16"/>
      <c r="H31" s="6"/>
      <c r="I31" s="12"/>
      <c r="J31" s="5"/>
      <c r="K31" s="26"/>
      <c r="L31" s="1"/>
      <c r="M31" s="26"/>
      <c r="N31" s="1"/>
      <c r="O31" s="26"/>
    </row>
    <row r="32" spans="1:15" ht="12.75">
      <c r="A32" s="26" t="s">
        <v>30</v>
      </c>
      <c r="B32" s="4" t="s">
        <v>31</v>
      </c>
      <c r="C32" s="1"/>
      <c r="D32" s="5"/>
      <c r="E32" s="1"/>
      <c r="F32" s="1"/>
      <c r="G32" s="4" t="s">
        <v>17</v>
      </c>
      <c r="H32" s="1"/>
      <c r="I32" s="5"/>
      <c r="J32" s="5">
        <f>SUM(K32:O32)</f>
        <v>6000</v>
      </c>
      <c r="K32" s="26">
        <v>6000</v>
      </c>
      <c r="L32" s="1"/>
      <c r="M32" s="26"/>
      <c r="N32" s="1"/>
      <c r="O32" s="26"/>
    </row>
    <row r="33" spans="1:15" ht="12.75">
      <c r="A33" s="26"/>
      <c r="B33" s="4" t="s">
        <v>32</v>
      </c>
      <c r="C33" s="1"/>
      <c r="D33" s="5"/>
      <c r="E33" s="1"/>
      <c r="F33" s="1"/>
      <c r="G33" s="4"/>
      <c r="H33" s="1"/>
      <c r="I33" s="5"/>
      <c r="J33" s="5"/>
      <c r="K33" s="26"/>
      <c r="L33" s="1"/>
      <c r="M33" s="26"/>
      <c r="N33" s="1"/>
      <c r="O33" s="26"/>
    </row>
    <row r="34" spans="1:15" ht="12.75">
      <c r="A34" s="26"/>
      <c r="B34" s="4" t="s">
        <v>33</v>
      </c>
      <c r="C34" s="1"/>
      <c r="D34" s="5"/>
      <c r="E34" s="1"/>
      <c r="F34" s="1"/>
      <c r="G34" s="4" t="s">
        <v>18</v>
      </c>
      <c r="H34" s="1"/>
      <c r="I34" s="5"/>
      <c r="J34" s="5"/>
      <c r="K34" s="26"/>
      <c r="L34" s="1"/>
      <c r="M34" s="26"/>
      <c r="N34" s="1"/>
      <c r="O34" s="26"/>
    </row>
    <row r="35" spans="1:15" ht="12.75">
      <c r="A35" s="26"/>
      <c r="B35" s="4" t="s">
        <v>60</v>
      </c>
      <c r="C35" s="1"/>
      <c r="D35" s="5"/>
      <c r="E35" s="1"/>
      <c r="F35" s="1"/>
      <c r="G35" s="17" t="s">
        <v>19</v>
      </c>
      <c r="H35" s="1"/>
      <c r="I35" s="5"/>
      <c r="J35" s="5">
        <v>1250</v>
      </c>
      <c r="K35" s="26">
        <v>1250</v>
      </c>
      <c r="L35" s="1"/>
      <c r="M35" s="26"/>
      <c r="N35" s="1"/>
      <c r="O35" s="26"/>
    </row>
    <row r="36" spans="1:15" ht="12.75">
      <c r="A36" s="26"/>
      <c r="B36" s="14" t="s">
        <v>23</v>
      </c>
      <c r="C36" s="15"/>
      <c r="D36" s="13"/>
      <c r="E36" s="15"/>
      <c r="F36" s="15"/>
      <c r="G36" s="14"/>
      <c r="H36" s="15"/>
      <c r="I36" s="13"/>
      <c r="J36" s="67">
        <f>J32+J35</f>
        <v>7250</v>
      </c>
      <c r="K36" s="111">
        <f>K32+K35</f>
        <v>7250</v>
      </c>
      <c r="L36" s="111">
        <f>SUM(L32:L35)</f>
        <v>0</v>
      </c>
      <c r="M36" s="111">
        <f>SUM(M32:M35)</f>
        <v>0</v>
      </c>
      <c r="N36" s="111">
        <f>SUM(N32:N35)</f>
        <v>0</v>
      </c>
      <c r="O36" s="97">
        <f>SUM(O32:O35)</f>
        <v>0</v>
      </c>
    </row>
    <row r="37" spans="1:15" ht="12.75">
      <c r="A37" s="33"/>
      <c r="B37" s="6" t="s">
        <v>112</v>
      </c>
      <c r="C37" s="6"/>
      <c r="D37" s="12"/>
      <c r="E37" s="6"/>
      <c r="F37" s="6"/>
      <c r="G37" s="16"/>
      <c r="H37" s="6"/>
      <c r="I37" s="12"/>
      <c r="J37" s="12"/>
      <c r="K37" s="33"/>
      <c r="L37" s="6"/>
      <c r="M37" s="33"/>
      <c r="N37" s="6"/>
      <c r="O37" s="33"/>
    </row>
    <row r="38" spans="1:15" ht="12.75">
      <c r="A38" s="26" t="s">
        <v>75</v>
      </c>
      <c r="B38" s="102" t="s">
        <v>113</v>
      </c>
      <c r="C38" s="1"/>
      <c r="D38" s="5"/>
      <c r="E38" s="1"/>
      <c r="F38" s="1"/>
      <c r="G38" s="4" t="s">
        <v>17</v>
      </c>
      <c r="H38" s="1"/>
      <c r="I38" s="5"/>
      <c r="J38" s="5">
        <v>20000</v>
      </c>
      <c r="K38" s="26">
        <v>10000</v>
      </c>
      <c r="L38" s="1">
        <v>10000</v>
      </c>
      <c r="M38" s="26"/>
      <c r="N38" s="1"/>
      <c r="O38" s="26"/>
    </row>
    <row r="39" spans="1:15" ht="12.75">
      <c r="A39" s="26"/>
      <c r="B39" s="102" t="s">
        <v>114</v>
      </c>
      <c r="C39" s="1"/>
      <c r="D39" s="5"/>
      <c r="E39" s="1"/>
      <c r="F39" s="1"/>
      <c r="G39" s="4" t="s">
        <v>20</v>
      </c>
      <c r="H39" s="1"/>
      <c r="I39" s="5"/>
      <c r="J39" s="5">
        <f>SUM(K39:O39)</f>
        <v>785</v>
      </c>
      <c r="K39" s="26">
        <v>785</v>
      </c>
      <c r="L39" s="1"/>
      <c r="M39" s="26"/>
      <c r="N39" s="1"/>
      <c r="O39" s="26"/>
    </row>
    <row r="40" spans="1:15" ht="12.75">
      <c r="A40" s="26"/>
      <c r="B40" s="102" t="s">
        <v>115</v>
      </c>
      <c r="C40" s="1"/>
      <c r="D40" s="5"/>
      <c r="E40" s="1"/>
      <c r="F40" s="1"/>
      <c r="G40" s="4" t="s">
        <v>18</v>
      </c>
      <c r="H40" s="1"/>
      <c r="I40" s="5"/>
      <c r="J40" s="5">
        <f>SUM(K40:O40)</f>
        <v>50000</v>
      </c>
      <c r="K40" s="26"/>
      <c r="L40" s="1">
        <v>50000</v>
      </c>
      <c r="M40" s="26"/>
      <c r="N40" s="1"/>
      <c r="O40" s="26"/>
    </row>
    <row r="41" spans="1:15" ht="12.75">
      <c r="A41" s="26"/>
      <c r="B41" s="102" t="s">
        <v>116</v>
      </c>
      <c r="C41" s="1"/>
      <c r="D41" s="5"/>
      <c r="E41" s="1"/>
      <c r="F41" s="1"/>
      <c r="G41" s="4" t="s">
        <v>19</v>
      </c>
      <c r="H41" s="1"/>
      <c r="I41" s="5"/>
      <c r="J41" s="5"/>
      <c r="K41" s="26"/>
      <c r="L41" s="1"/>
      <c r="M41" s="26"/>
      <c r="N41" s="1"/>
      <c r="O41" s="26"/>
    </row>
    <row r="42" spans="1:15" ht="12.75">
      <c r="A42" s="26"/>
      <c r="B42" s="102" t="s">
        <v>117</v>
      </c>
      <c r="C42" s="1"/>
      <c r="D42" s="5"/>
      <c r="E42" s="1"/>
      <c r="F42" s="1"/>
      <c r="G42" s="4"/>
      <c r="H42" s="1"/>
      <c r="I42" s="5"/>
      <c r="J42" s="5"/>
      <c r="K42" s="26"/>
      <c r="L42" s="1"/>
      <c r="M42" s="26"/>
      <c r="N42" s="1"/>
      <c r="O42" s="26"/>
    </row>
    <row r="43" spans="1:15" ht="12.75">
      <c r="A43" s="26"/>
      <c r="B43" s="102" t="s">
        <v>118</v>
      </c>
      <c r="C43" s="1"/>
      <c r="D43" s="5"/>
      <c r="E43" s="1"/>
      <c r="F43" s="1"/>
      <c r="G43" s="4"/>
      <c r="H43" s="1"/>
      <c r="I43" s="5"/>
      <c r="J43" s="5"/>
      <c r="K43" s="26"/>
      <c r="L43" s="1"/>
      <c r="M43" s="26"/>
      <c r="N43" s="1"/>
      <c r="O43" s="26"/>
    </row>
    <row r="44" spans="1:15" ht="12.75">
      <c r="A44" s="26"/>
      <c r="B44" s="102" t="s">
        <v>119</v>
      </c>
      <c r="C44" s="1"/>
      <c r="D44" s="5"/>
      <c r="E44" s="1"/>
      <c r="F44" s="1"/>
      <c r="G44" s="4"/>
      <c r="H44" s="1"/>
      <c r="I44" s="5"/>
      <c r="J44" s="5"/>
      <c r="K44" s="26"/>
      <c r="L44" s="1"/>
      <c r="M44" s="26"/>
      <c r="N44" s="1"/>
      <c r="O44" s="26"/>
    </row>
    <row r="45" spans="1:15" ht="12.75">
      <c r="A45" s="26"/>
      <c r="B45" s="102" t="s">
        <v>120</v>
      </c>
      <c r="C45" s="1"/>
      <c r="D45" s="5"/>
      <c r="E45" s="1"/>
      <c r="F45" s="1"/>
      <c r="G45" s="4"/>
      <c r="H45" s="1"/>
      <c r="I45" s="5"/>
      <c r="J45" s="5"/>
      <c r="K45" s="26"/>
      <c r="L45" s="1"/>
      <c r="M45" s="26"/>
      <c r="N45" s="1"/>
      <c r="O45" s="26"/>
    </row>
    <row r="46" spans="1:15" ht="12.75">
      <c r="A46" s="26"/>
      <c r="B46" s="102"/>
      <c r="C46" s="1"/>
      <c r="D46" s="5"/>
      <c r="E46" s="1"/>
      <c r="F46" s="1"/>
      <c r="G46" s="17"/>
      <c r="H46" s="1"/>
      <c r="I46" s="5"/>
      <c r="J46" s="5"/>
      <c r="K46" s="26"/>
      <c r="L46" s="1"/>
      <c r="M46" s="26"/>
      <c r="N46" s="1"/>
      <c r="O46" s="26"/>
    </row>
    <row r="47" spans="1:15" ht="12.75">
      <c r="A47" s="25"/>
      <c r="B47" s="15" t="s">
        <v>23</v>
      </c>
      <c r="C47" s="15"/>
      <c r="D47" s="13"/>
      <c r="E47" s="15"/>
      <c r="F47" s="15"/>
      <c r="G47" s="14"/>
      <c r="H47" s="15"/>
      <c r="I47" s="13"/>
      <c r="J47" s="67">
        <f>J38+J39+J40</f>
        <v>70785</v>
      </c>
      <c r="K47" s="111">
        <v>785</v>
      </c>
      <c r="L47" s="111">
        <f>SUM(L38:L41)</f>
        <v>60000</v>
      </c>
      <c r="M47" s="111">
        <f>SUM(M38:M41)</f>
        <v>0</v>
      </c>
      <c r="N47" s="111">
        <f>SUM(N38:N41)</f>
        <v>0</v>
      </c>
      <c r="O47" s="97">
        <f>SUM(O38:O41)</f>
        <v>0</v>
      </c>
    </row>
    <row r="48" spans="1:15" ht="12.75">
      <c r="A48" s="33" t="s">
        <v>45</v>
      </c>
      <c r="B48" s="16" t="s">
        <v>101</v>
      </c>
      <c r="C48" s="6"/>
      <c r="D48" s="12"/>
      <c r="E48" s="6"/>
      <c r="F48" s="6"/>
      <c r="G48" s="16" t="s">
        <v>17</v>
      </c>
      <c r="H48" s="6"/>
      <c r="I48" s="12"/>
      <c r="J48" s="5">
        <v>0</v>
      </c>
      <c r="K48" s="6"/>
      <c r="L48" s="33"/>
      <c r="M48" s="6"/>
      <c r="N48" s="33"/>
      <c r="O48" s="12"/>
    </row>
    <row r="49" spans="1:15" ht="12.75">
      <c r="A49" s="26"/>
      <c r="B49" s="4" t="s">
        <v>102</v>
      </c>
      <c r="C49" s="1"/>
      <c r="D49" s="5"/>
      <c r="E49" s="1"/>
      <c r="F49" s="1"/>
      <c r="G49" s="4"/>
      <c r="H49" s="1"/>
      <c r="I49" s="5"/>
      <c r="J49" s="26"/>
      <c r="K49" s="1"/>
      <c r="L49" s="26"/>
      <c r="M49" s="1"/>
      <c r="N49" s="26"/>
      <c r="O49" s="5"/>
    </row>
    <row r="50" spans="1:15" ht="12.75">
      <c r="A50" s="26"/>
      <c r="B50" s="4" t="s">
        <v>103</v>
      </c>
      <c r="C50" s="1"/>
      <c r="D50" s="5"/>
      <c r="E50" s="1"/>
      <c r="F50" s="1"/>
      <c r="G50" s="4" t="s">
        <v>18</v>
      </c>
      <c r="H50" s="1"/>
      <c r="I50" s="5"/>
      <c r="J50" s="26"/>
      <c r="K50" s="1"/>
      <c r="L50" s="26"/>
      <c r="M50" s="1"/>
      <c r="N50" s="26"/>
      <c r="O50" s="5"/>
    </row>
    <row r="51" spans="1:15" ht="12.75">
      <c r="A51" s="26"/>
      <c r="B51" s="4"/>
      <c r="C51" s="1"/>
      <c r="D51" s="5"/>
      <c r="E51" s="1"/>
      <c r="F51" s="1"/>
      <c r="G51" s="4" t="s">
        <v>19</v>
      </c>
      <c r="H51" s="1"/>
      <c r="I51" s="5"/>
      <c r="J51" s="5">
        <f>SUM(K51:O51)</f>
        <v>16500</v>
      </c>
      <c r="K51" s="1"/>
      <c r="L51" s="26"/>
      <c r="M51" s="1">
        <v>10000</v>
      </c>
      <c r="N51" s="26">
        <v>6500</v>
      </c>
      <c r="O51" s="5"/>
    </row>
    <row r="52" spans="1:15" ht="12.75">
      <c r="A52" s="26"/>
      <c r="B52" s="4"/>
      <c r="C52" s="1"/>
      <c r="D52" s="5"/>
      <c r="E52" s="1"/>
      <c r="F52" s="1"/>
      <c r="G52" s="4"/>
      <c r="H52" s="1"/>
      <c r="I52" s="5"/>
      <c r="J52" s="26"/>
      <c r="K52" s="1"/>
      <c r="L52" s="26"/>
      <c r="M52" s="1"/>
      <c r="N52" s="26"/>
      <c r="O52" s="5"/>
    </row>
    <row r="53" spans="1:15" ht="12.75">
      <c r="A53" s="26"/>
      <c r="B53" s="1"/>
      <c r="C53" s="1"/>
      <c r="D53" s="5"/>
      <c r="E53" s="1"/>
      <c r="F53" s="1"/>
      <c r="G53" s="4" t="s">
        <v>20</v>
      </c>
      <c r="H53" s="1"/>
      <c r="I53" s="5"/>
      <c r="J53" s="5">
        <f>SUM(K53:O53)</f>
        <v>3000</v>
      </c>
      <c r="K53" s="1"/>
      <c r="L53" s="26"/>
      <c r="M53" s="1">
        <v>3000</v>
      </c>
      <c r="N53" s="26"/>
      <c r="O53" s="5"/>
    </row>
    <row r="54" spans="1:15" ht="12.75">
      <c r="A54" s="25"/>
      <c r="B54" s="14" t="s">
        <v>23</v>
      </c>
      <c r="C54" s="15"/>
      <c r="D54" s="13"/>
      <c r="E54" s="15"/>
      <c r="F54" s="15"/>
      <c r="G54" s="14"/>
      <c r="H54" s="15"/>
      <c r="I54" s="13"/>
      <c r="J54" s="60">
        <f>J48+J51+J53</f>
        <v>19500</v>
      </c>
      <c r="K54" s="111">
        <f>K48+K51+K53</f>
        <v>0</v>
      </c>
      <c r="L54" s="111">
        <f>SUM(L48:L53)</f>
        <v>0</v>
      </c>
      <c r="M54" s="111">
        <f>SUM(M48:M53)</f>
        <v>13000</v>
      </c>
      <c r="N54" s="111">
        <f>SUM(N48:N53)</f>
        <v>6500</v>
      </c>
      <c r="O54" s="97">
        <f>SUM(O48:O53)</f>
        <v>0</v>
      </c>
    </row>
    <row r="55" spans="1:15" ht="12.75">
      <c r="A55" s="26"/>
      <c r="B55" s="1"/>
      <c r="C55" s="1"/>
      <c r="D55" s="5"/>
      <c r="E55" s="1"/>
      <c r="F55" s="1"/>
      <c r="G55" s="4"/>
      <c r="H55" s="1"/>
      <c r="I55" s="5"/>
      <c r="J55" s="81"/>
      <c r="K55" s="1"/>
      <c r="L55" s="26"/>
      <c r="M55" s="1"/>
      <c r="N55" s="26"/>
      <c r="O55" s="5"/>
    </row>
    <row r="56" spans="1:15" ht="12.75">
      <c r="A56" s="40" t="s">
        <v>46</v>
      </c>
      <c r="B56" s="1" t="s">
        <v>61</v>
      </c>
      <c r="C56" s="1"/>
      <c r="D56" s="5"/>
      <c r="E56" s="1"/>
      <c r="F56" s="1"/>
      <c r="G56" s="4" t="s">
        <v>20</v>
      </c>
      <c r="H56" s="1"/>
      <c r="I56" s="5"/>
      <c r="J56" s="5">
        <f>SUM(K56:O56)</f>
        <v>2800</v>
      </c>
      <c r="K56" s="1">
        <v>1200</v>
      </c>
      <c r="L56" s="26">
        <v>1600</v>
      </c>
      <c r="M56" s="1"/>
      <c r="N56" s="26"/>
      <c r="O56" s="5"/>
    </row>
    <row r="57" spans="1:15" ht="12.75">
      <c r="A57" s="26"/>
      <c r="B57" s="1" t="s">
        <v>62</v>
      </c>
      <c r="C57" s="1"/>
      <c r="D57" s="5"/>
      <c r="E57" s="1"/>
      <c r="F57" s="1"/>
      <c r="G57" s="4"/>
      <c r="H57" s="1"/>
      <c r="I57" s="5"/>
      <c r="J57" s="26"/>
      <c r="K57" s="1"/>
      <c r="L57" s="26"/>
      <c r="M57" s="1"/>
      <c r="N57" s="26"/>
      <c r="O57" s="5"/>
    </row>
    <row r="58" spans="1:15" ht="12.75">
      <c r="A58" s="26"/>
      <c r="B58" s="1" t="s">
        <v>47</v>
      </c>
      <c r="C58" s="1"/>
      <c r="D58" s="5"/>
      <c r="E58" s="1"/>
      <c r="F58" s="1"/>
      <c r="G58" s="4"/>
      <c r="H58" s="1"/>
      <c r="I58" s="5"/>
      <c r="J58" s="26"/>
      <c r="K58" s="1"/>
      <c r="L58" s="26"/>
      <c r="M58" s="1"/>
      <c r="N58" s="26"/>
      <c r="O58" s="5"/>
    </row>
    <row r="59" spans="1:15" ht="12.75">
      <c r="A59" s="25"/>
      <c r="B59" s="15" t="s">
        <v>23</v>
      </c>
      <c r="C59" s="15"/>
      <c r="D59" s="13"/>
      <c r="E59" s="15"/>
      <c r="F59" s="15"/>
      <c r="G59" s="14"/>
      <c r="H59" s="15"/>
      <c r="I59" s="13"/>
      <c r="J59" s="60">
        <f>J56</f>
        <v>2800</v>
      </c>
      <c r="K59" s="112">
        <f>K56</f>
        <v>1200</v>
      </c>
      <c r="L59" s="111">
        <v>1600</v>
      </c>
      <c r="M59" s="113"/>
      <c r="N59" s="115"/>
      <c r="O59" s="13"/>
    </row>
    <row r="60" spans="1:15" ht="12.75">
      <c r="A60" s="26" t="s">
        <v>48</v>
      </c>
      <c r="B60" s="4" t="s">
        <v>49</v>
      </c>
      <c r="C60" s="1"/>
      <c r="D60" s="5"/>
      <c r="E60" s="1"/>
      <c r="F60" s="1"/>
      <c r="G60" s="4" t="s">
        <v>20</v>
      </c>
      <c r="H60" s="1"/>
      <c r="I60" s="5"/>
      <c r="J60" s="5">
        <f>SUM(K60:O60)</f>
        <v>750</v>
      </c>
      <c r="K60" s="1">
        <v>750</v>
      </c>
      <c r="L60" s="26"/>
      <c r="M60" s="1"/>
      <c r="N60" s="26"/>
      <c r="O60" s="5"/>
    </row>
    <row r="61" spans="1:15" ht="12.75">
      <c r="A61" s="26"/>
      <c r="B61" s="4" t="s">
        <v>50</v>
      </c>
      <c r="C61" s="1"/>
      <c r="D61" s="5"/>
      <c r="E61" s="1"/>
      <c r="F61" s="1"/>
      <c r="G61" s="4"/>
      <c r="H61" s="1"/>
      <c r="I61" s="5"/>
      <c r="J61" s="26"/>
      <c r="K61" s="1"/>
      <c r="L61" s="26"/>
      <c r="M61" s="1"/>
      <c r="N61" s="26"/>
      <c r="O61" s="5"/>
    </row>
    <row r="62" spans="1:15" ht="12.75">
      <c r="A62" s="26"/>
      <c r="B62" s="32" t="s">
        <v>51</v>
      </c>
      <c r="C62" s="1"/>
      <c r="D62" s="5"/>
      <c r="E62" s="1"/>
      <c r="F62" s="1"/>
      <c r="G62" s="4"/>
      <c r="H62" s="1"/>
      <c r="I62" s="5"/>
      <c r="J62" s="26"/>
      <c r="K62" s="1"/>
      <c r="L62" s="26"/>
      <c r="M62" s="1"/>
      <c r="N62" s="26"/>
      <c r="O62" s="5"/>
    </row>
    <row r="63" spans="1:15" ht="12.75">
      <c r="A63" s="25"/>
      <c r="B63" s="41" t="s">
        <v>23</v>
      </c>
      <c r="C63" s="15"/>
      <c r="D63" s="13"/>
      <c r="E63" s="15"/>
      <c r="F63" s="15"/>
      <c r="G63" s="14"/>
      <c r="H63" s="15"/>
      <c r="I63" s="13"/>
      <c r="J63" s="58">
        <f>J60</f>
        <v>750</v>
      </c>
      <c r="K63" s="113">
        <f>K60</f>
        <v>750</v>
      </c>
      <c r="L63" s="115"/>
      <c r="M63" s="113"/>
      <c r="N63" s="115"/>
      <c r="O63" s="13"/>
    </row>
    <row r="64" spans="1:15" ht="12.75">
      <c r="A64" s="26" t="s">
        <v>52</v>
      </c>
      <c r="B64" s="4" t="s">
        <v>53</v>
      </c>
      <c r="C64" s="1"/>
      <c r="D64" s="5"/>
      <c r="E64" s="1"/>
      <c r="F64" s="1"/>
      <c r="G64" s="4" t="s">
        <v>17</v>
      </c>
      <c r="H64" s="1"/>
      <c r="I64" s="5"/>
      <c r="J64" s="5">
        <f>SUM(K64:O64)</f>
        <v>8200</v>
      </c>
      <c r="K64" s="1"/>
      <c r="L64" s="26"/>
      <c r="M64" s="1">
        <v>4400</v>
      </c>
      <c r="N64" s="26">
        <v>3800</v>
      </c>
      <c r="O64" s="5"/>
    </row>
    <row r="65" spans="1:15" ht="12.75">
      <c r="A65" s="26"/>
      <c r="B65" s="4" t="s">
        <v>54</v>
      </c>
      <c r="C65" s="1"/>
      <c r="D65" s="5"/>
      <c r="E65" s="1"/>
      <c r="F65" s="1"/>
      <c r="G65" s="4"/>
      <c r="H65" s="1"/>
      <c r="I65" s="5"/>
      <c r="J65" s="26"/>
      <c r="K65" s="1"/>
      <c r="L65" s="26"/>
      <c r="M65" s="1"/>
      <c r="N65" s="26"/>
      <c r="O65" s="5"/>
    </row>
    <row r="66" spans="1:15" ht="12.75">
      <c r="A66" s="26"/>
      <c r="B66" s="32" t="s">
        <v>55</v>
      </c>
      <c r="C66" s="1"/>
      <c r="D66" s="5"/>
      <c r="E66" s="1"/>
      <c r="F66" s="1"/>
      <c r="G66" s="17"/>
      <c r="H66" s="7"/>
      <c r="I66" s="8"/>
      <c r="J66" s="26"/>
      <c r="K66" s="1"/>
      <c r="L66" s="26"/>
      <c r="M66" s="1"/>
      <c r="N66" s="26"/>
      <c r="O66" s="5"/>
    </row>
    <row r="67" spans="1:15" ht="12.75">
      <c r="A67" s="25"/>
      <c r="B67" s="41" t="s">
        <v>23</v>
      </c>
      <c r="C67" s="15"/>
      <c r="D67" s="13"/>
      <c r="E67" s="15"/>
      <c r="F67" s="15"/>
      <c r="G67" s="14"/>
      <c r="H67" s="15"/>
      <c r="I67" s="13"/>
      <c r="J67" s="60">
        <f>J64</f>
        <v>8200</v>
      </c>
      <c r="K67" s="113"/>
      <c r="L67" s="115"/>
      <c r="M67" s="112">
        <v>4400</v>
      </c>
      <c r="N67" s="111">
        <v>3800</v>
      </c>
      <c r="O67" s="13"/>
    </row>
    <row r="68" spans="1:15" ht="12.75">
      <c r="A68" s="26" t="s">
        <v>57</v>
      </c>
      <c r="B68" s="4" t="s">
        <v>104</v>
      </c>
      <c r="C68" s="1"/>
      <c r="D68" s="5"/>
      <c r="E68" s="1"/>
      <c r="F68" s="1"/>
      <c r="G68" s="4" t="s">
        <v>18</v>
      </c>
      <c r="H68" s="1"/>
      <c r="I68" s="5"/>
      <c r="J68" s="5">
        <f>SUM(K68:O68)</f>
        <v>0</v>
      </c>
      <c r="K68" s="1">
        <v>0</v>
      </c>
      <c r="L68" s="26"/>
      <c r="M68" s="1"/>
      <c r="N68" s="26"/>
      <c r="O68" s="5"/>
    </row>
    <row r="69" spans="1:15" ht="12.75">
      <c r="A69" s="26"/>
      <c r="B69" s="4" t="s">
        <v>105</v>
      </c>
      <c r="C69" s="1"/>
      <c r="D69" s="5"/>
      <c r="E69" s="1"/>
      <c r="F69" s="1"/>
      <c r="G69" s="4" t="s">
        <v>19</v>
      </c>
      <c r="H69" s="1"/>
      <c r="I69" s="5"/>
      <c r="J69" s="26"/>
      <c r="K69" s="1"/>
      <c r="L69" s="26"/>
      <c r="M69" s="1"/>
      <c r="N69" s="26"/>
      <c r="O69" s="5"/>
    </row>
    <row r="70" spans="1:15" ht="12.75">
      <c r="A70" s="25"/>
      <c r="B70" s="14" t="s">
        <v>23</v>
      </c>
      <c r="C70" s="15"/>
      <c r="D70" s="13"/>
      <c r="E70" s="15"/>
      <c r="F70" s="15"/>
      <c r="G70" s="14"/>
      <c r="H70" s="15"/>
      <c r="I70" s="13"/>
      <c r="J70" s="60">
        <f>J68</f>
        <v>0</v>
      </c>
      <c r="K70" s="111">
        <f>K68</f>
        <v>0</v>
      </c>
      <c r="L70" s="116">
        <f>SUM(L68:L69)</f>
        <v>0</v>
      </c>
      <c r="M70" s="111">
        <f>SUM(M68:M69)</f>
        <v>0</v>
      </c>
      <c r="N70" s="111">
        <f>SUM(N68:N69)</f>
        <v>0</v>
      </c>
      <c r="O70" s="97">
        <f>SUM(O68:O69)</f>
        <v>0</v>
      </c>
    </row>
    <row r="71" spans="1:15" ht="12.75">
      <c r="A71" s="26" t="s">
        <v>58</v>
      </c>
      <c r="B71" s="4" t="s">
        <v>106</v>
      </c>
      <c r="C71" s="1"/>
      <c r="D71" s="5"/>
      <c r="E71" s="1"/>
      <c r="F71" s="1"/>
      <c r="G71" s="4" t="s">
        <v>18</v>
      </c>
      <c r="H71" s="1"/>
      <c r="I71" s="5"/>
      <c r="J71" s="5">
        <f>SUM(K71:O71)</f>
        <v>0</v>
      </c>
      <c r="K71" s="1"/>
      <c r="L71" s="26">
        <v>0</v>
      </c>
      <c r="M71" s="1"/>
      <c r="N71" s="26"/>
      <c r="O71" s="5"/>
    </row>
    <row r="72" spans="1:15" ht="12.75">
      <c r="A72" s="26"/>
      <c r="B72" s="4" t="s">
        <v>107</v>
      </c>
      <c r="C72" s="1"/>
      <c r="D72" s="5"/>
      <c r="E72" s="1"/>
      <c r="F72" s="1"/>
      <c r="G72" s="4" t="s">
        <v>19</v>
      </c>
      <c r="H72" s="1"/>
      <c r="I72" s="5"/>
      <c r="J72" s="26"/>
      <c r="K72" s="1"/>
      <c r="L72" s="26"/>
      <c r="M72" s="1"/>
      <c r="N72" s="26"/>
      <c r="O72" s="5"/>
    </row>
    <row r="73" spans="1:15" ht="12.75">
      <c r="A73" s="26"/>
      <c r="B73" s="4" t="s">
        <v>108</v>
      </c>
      <c r="C73" s="1"/>
      <c r="D73" s="5"/>
      <c r="E73" s="1"/>
      <c r="F73" s="1"/>
      <c r="G73" s="4"/>
      <c r="H73" s="1"/>
      <c r="I73" s="5"/>
      <c r="J73" s="26"/>
      <c r="K73" s="1"/>
      <c r="L73" s="5"/>
      <c r="M73" s="1"/>
      <c r="N73" s="26"/>
      <c r="O73" s="5"/>
    </row>
    <row r="74" spans="1:15" ht="12.75">
      <c r="A74" s="25"/>
      <c r="B74" s="14" t="s">
        <v>23</v>
      </c>
      <c r="C74" s="15"/>
      <c r="D74" s="13"/>
      <c r="E74" s="15"/>
      <c r="F74" s="15"/>
      <c r="G74" s="14"/>
      <c r="H74" s="15"/>
      <c r="I74" s="13"/>
      <c r="J74" s="60">
        <f>SUM(J71:J73)</f>
        <v>0</v>
      </c>
      <c r="K74" s="111">
        <f>K71+K72+K73</f>
        <v>0</v>
      </c>
      <c r="L74" s="116">
        <f>L71+L72+L73</f>
        <v>0</v>
      </c>
      <c r="M74" s="116">
        <f>M71+M72+M73</f>
        <v>0</v>
      </c>
      <c r="N74" s="111">
        <f>N71+N72+N73</f>
        <v>0</v>
      </c>
      <c r="O74" s="97">
        <f>SUM(O71:O72)</f>
        <v>0</v>
      </c>
    </row>
    <row r="75" spans="1:15" ht="12.75">
      <c r="A75" s="33" t="s">
        <v>59</v>
      </c>
      <c r="B75" s="4" t="s">
        <v>63</v>
      </c>
      <c r="C75" s="1"/>
      <c r="D75" s="5"/>
      <c r="E75" s="1"/>
      <c r="F75" s="1"/>
      <c r="G75" s="4" t="s">
        <v>20</v>
      </c>
      <c r="H75" s="1"/>
      <c r="I75" s="5"/>
      <c r="J75" s="5">
        <f>SUM(K75:O75)</f>
        <v>3500</v>
      </c>
      <c r="K75" s="1"/>
      <c r="L75" s="26"/>
      <c r="M75" s="1">
        <v>1700</v>
      </c>
      <c r="N75" s="26">
        <v>1800</v>
      </c>
      <c r="O75" s="5"/>
    </row>
    <row r="76" spans="1:15" ht="12.75">
      <c r="A76" s="26"/>
      <c r="B76" s="4" t="s">
        <v>64</v>
      </c>
      <c r="C76" s="1"/>
      <c r="D76" s="5"/>
      <c r="E76" s="1"/>
      <c r="F76" s="1"/>
      <c r="G76" s="4"/>
      <c r="H76" s="1"/>
      <c r="I76" s="5"/>
      <c r="J76" s="25"/>
      <c r="K76" s="1"/>
      <c r="L76" s="26"/>
      <c r="M76" s="1"/>
      <c r="N76" s="26"/>
      <c r="O76" s="5"/>
    </row>
    <row r="77" spans="1:15" ht="12.75">
      <c r="A77" s="25"/>
      <c r="B77" s="14" t="s">
        <v>23</v>
      </c>
      <c r="C77" s="15"/>
      <c r="D77" s="13"/>
      <c r="E77" s="15"/>
      <c r="F77" s="15"/>
      <c r="G77" s="14"/>
      <c r="H77" s="15"/>
      <c r="I77" s="13"/>
      <c r="J77" s="60">
        <f>J75</f>
        <v>3500</v>
      </c>
      <c r="K77" s="111">
        <f>K75</f>
        <v>0</v>
      </c>
      <c r="L77" s="111">
        <f>SUM(L75:L76)</f>
        <v>0</v>
      </c>
      <c r="M77" s="111">
        <f>SUM(M75:M76)</f>
        <v>1700</v>
      </c>
      <c r="N77" s="111">
        <f>SUM(N75:N76)</f>
        <v>1800</v>
      </c>
      <c r="O77" s="97">
        <f>SUM(O75:O76)</f>
        <v>0</v>
      </c>
    </row>
    <row r="78" spans="1:15" ht="12.75">
      <c r="A78" s="33" t="s">
        <v>76</v>
      </c>
      <c r="B78" s="4" t="s">
        <v>78</v>
      </c>
      <c r="C78" s="1"/>
      <c r="D78" s="5"/>
      <c r="E78" s="1"/>
      <c r="F78" s="1"/>
      <c r="G78" s="4" t="s">
        <v>20</v>
      </c>
      <c r="H78" s="1"/>
      <c r="I78" s="5"/>
      <c r="J78" s="5">
        <f>SUM(K78:O78)</f>
        <v>700</v>
      </c>
      <c r="K78" s="33">
        <v>700</v>
      </c>
      <c r="L78" s="26"/>
      <c r="M78" s="1"/>
      <c r="N78" s="26"/>
      <c r="O78" s="5"/>
    </row>
    <row r="79" spans="1:15" ht="12.75">
      <c r="A79" s="26"/>
      <c r="B79" s="4" t="s">
        <v>79</v>
      </c>
      <c r="C79" s="1"/>
      <c r="D79" s="5"/>
      <c r="E79" s="1"/>
      <c r="F79" s="1"/>
      <c r="G79" s="4" t="s">
        <v>17</v>
      </c>
      <c r="H79" s="1"/>
      <c r="I79" s="5"/>
      <c r="J79" s="5">
        <f>SUM(K79:O79)</f>
        <v>19300</v>
      </c>
      <c r="K79" s="26"/>
      <c r="L79" s="26">
        <v>19300</v>
      </c>
      <c r="M79" s="1"/>
      <c r="N79" s="26"/>
      <c r="O79" s="5"/>
    </row>
    <row r="80" spans="1:15" ht="12.75">
      <c r="A80" s="26"/>
      <c r="B80" s="4" t="s">
        <v>109</v>
      </c>
      <c r="C80" s="1"/>
      <c r="D80" s="5"/>
      <c r="E80" s="1"/>
      <c r="F80" s="1"/>
      <c r="G80" s="4" t="s">
        <v>80</v>
      </c>
      <c r="H80" s="1"/>
      <c r="I80" s="5"/>
      <c r="J80" s="5">
        <f>SUM(K80:O80)</f>
        <v>0</v>
      </c>
      <c r="K80" s="25"/>
      <c r="L80" s="26">
        <v>0</v>
      </c>
      <c r="M80" s="1">
        <v>0</v>
      </c>
      <c r="N80" s="26"/>
      <c r="O80" s="5"/>
    </row>
    <row r="81" spans="1:15" ht="12.75">
      <c r="A81" s="25"/>
      <c r="B81" s="14" t="s">
        <v>23</v>
      </c>
      <c r="C81" s="15"/>
      <c r="D81" s="15"/>
      <c r="E81" s="15"/>
      <c r="F81" s="15"/>
      <c r="G81" s="15"/>
      <c r="H81" s="15"/>
      <c r="I81" s="15"/>
      <c r="J81" s="60">
        <f>J78+J79+J80</f>
        <v>20000</v>
      </c>
      <c r="K81" s="111">
        <f>K78</f>
        <v>700</v>
      </c>
      <c r="L81" s="111">
        <f>SUM(L78:L80)</f>
        <v>19300</v>
      </c>
      <c r="M81" s="111">
        <f>SUM(M78:M80)</f>
        <v>0</v>
      </c>
      <c r="N81" s="111">
        <f>SUM(N78:N80)</f>
        <v>0</v>
      </c>
      <c r="O81" s="97">
        <f>SUM(O78:O80)</f>
        <v>0</v>
      </c>
    </row>
    <row r="82" spans="1:15" ht="26.25" customHeight="1">
      <c r="A82" s="61" t="s">
        <v>35</v>
      </c>
      <c r="B82" s="49" t="s">
        <v>121</v>
      </c>
      <c r="C82" s="50"/>
      <c r="D82" s="62"/>
      <c r="E82" s="30"/>
      <c r="F82" s="30"/>
      <c r="G82" s="30"/>
      <c r="H82" s="30"/>
      <c r="I82" s="30"/>
      <c r="J82" s="27"/>
      <c r="K82" s="27"/>
      <c r="L82" s="30"/>
      <c r="M82" s="27"/>
      <c r="N82" s="30"/>
      <c r="O82" s="27"/>
    </row>
    <row r="83" spans="1:15" ht="12.75">
      <c r="A83" s="63"/>
      <c r="B83" s="64" t="s">
        <v>122</v>
      </c>
      <c r="C83" s="65"/>
      <c r="D83" s="66"/>
      <c r="E83" s="3"/>
      <c r="F83" s="3"/>
      <c r="G83" s="3"/>
      <c r="H83" s="3"/>
      <c r="I83" s="3"/>
      <c r="J83" s="28"/>
      <c r="K83" s="28"/>
      <c r="L83" s="3"/>
      <c r="M83" s="28"/>
      <c r="N83" s="3"/>
      <c r="O83" s="28"/>
    </row>
    <row r="84" spans="1:15" ht="12.75">
      <c r="A84" s="82"/>
      <c r="B84" s="51" t="s">
        <v>123</v>
      </c>
      <c r="C84" s="52"/>
      <c r="D84" s="83"/>
      <c r="E84" s="43"/>
      <c r="F84" s="43"/>
      <c r="G84" s="43"/>
      <c r="H84" s="43"/>
      <c r="I84" s="43"/>
      <c r="J84" s="45"/>
      <c r="K84" s="45"/>
      <c r="L84" s="43"/>
      <c r="M84" s="45"/>
      <c r="N84" s="43"/>
      <c r="O84" s="45"/>
    </row>
    <row r="85" spans="1:15" ht="12.75">
      <c r="A85" s="26" t="s">
        <v>36</v>
      </c>
      <c r="B85" s="16" t="s">
        <v>124</v>
      </c>
      <c r="C85" s="6"/>
      <c r="D85" s="12"/>
      <c r="E85" s="1"/>
      <c r="F85" s="1"/>
      <c r="G85" s="16" t="s">
        <v>17</v>
      </c>
      <c r="H85" s="6"/>
      <c r="I85" s="12"/>
      <c r="J85" s="5">
        <f>SUM(K85:O85)</f>
        <v>65000</v>
      </c>
      <c r="K85" s="26">
        <v>15000</v>
      </c>
      <c r="L85" s="1">
        <v>25000</v>
      </c>
      <c r="M85" s="26">
        <v>25000</v>
      </c>
      <c r="N85" s="1"/>
      <c r="O85" s="26"/>
    </row>
    <row r="86" spans="1:15" ht="12.75">
      <c r="A86" s="26"/>
      <c r="B86" s="4" t="s">
        <v>125</v>
      </c>
      <c r="C86" s="1"/>
      <c r="D86" s="5"/>
      <c r="E86" s="1"/>
      <c r="F86" s="1"/>
      <c r="G86" s="4" t="s">
        <v>18</v>
      </c>
      <c r="H86" s="1"/>
      <c r="I86" s="5"/>
      <c r="J86" s="5"/>
      <c r="K86" s="26"/>
      <c r="L86" s="1"/>
      <c r="M86" s="26"/>
      <c r="N86" s="1"/>
      <c r="O86" s="26"/>
    </row>
    <row r="87" spans="1:15" ht="12.75">
      <c r="A87" s="26"/>
      <c r="B87" s="4"/>
      <c r="C87" s="1"/>
      <c r="D87" s="5"/>
      <c r="E87" s="1"/>
      <c r="F87" s="1"/>
      <c r="G87" s="4" t="s">
        <v>19</v>
      </c>
      <c r="H87" s="1"/>
      <c r="I87" s="5"/>
      <c r="J87" s="5">
        <f>SUM(K87:O87)</f>
        <v>10000</v>
      </c>
      <c r="K87" s="26"/>
      <c r="L87" s="1">
        <v>5000</v>
      </c>
      <c r="M87" s="26">
        <v>5000</v>
      </c>
      <c r="N87" s="1"/>
      <c r="O87" s="26"/>
    </row>
    <row r="88" spans="1:15" ht="12.75">
      <c r="A88" s="26"/>
      <c r="B88" s="4"/>
      <c r="C88" s="1"/>
      <c r="D88" s="5"/>
      <c r="E88" s="1"/>
      <c r="F88" s="1"/>
      <c r="G88" s="32" t="s">
        <v>77</v>
      </c>
      <c r="H88" s="1"/>
      <c r="I88" s="5"/>
      <c r="J88" s="5">
        <f>SUM(K88:O88)</f>
        <v>0</v>
      </c>
      <c r="K88" s="26"/>
      <c r="L88" s="1"/>
      <c r="M88" s="26"/>
      <c r="N88" s="1"/>
      <c r="O88" s="26"/>
    </row>
    <row r="89" spans="1:15" ht="12.75">
      <c r="A89" s="26"/>
      <c r="B89" s="14" t="s">
        <v>23</v>
      </c>
      <c r="C89" s="15"/>
      <c r="D89" s="13"/>
      <c r="E89" s="15"/>
      <c r="F89" s="15"/>
      <c r="G89" s="41"/>
      <c r="H89" s="15"/>
      <c r="I89" s="13"/>
      <c r="J89" s="107">
        <f>J85+J87+J88</f>
        <v>75000</v>
      </c>
      <c r="K89" s="114">
        <f>SUM(K85:K88)</f>
        <v>15000</v>
      </c>
      <c r="L89" s="114">
        <f>SUM(L85:L88)</f>
        <v>30000</v>
      </c>
      <c r="M89" s="114">
        <f>SUM(M85:M88)</f>
        <v>30000</v>
      </c>
      <c r="N89" s="114">
        <f>SUM(N85:N88)</f>
        <v>0</v>
      </c>
      <c r="O89" s="108">
        <f>SUM(O85:O88)</f>
        <v>0</v>
      </c>
    </row>
    <row r="90" spans="1:15" ht="12.75">
      <c r="A90" s="61" t="s">
        <v>37</v>
      </c>
      <c r="B90" s="49" t="s">
        <v>126</v>
      </c>
      <c r="C90" s="50"/>
      <c r="D90" s="62"/>
      <c r="E90" s="30"/>
      <c r="F90" s="30"/>
      <c r="G90" s="29"/>
      <c r="H90" s="30"/>
      <c r="I90" s="31"/>
      <c r="J90" s="31"/>
      <c r="K90" s="27"/>
      <c r="L90" s="30"/>
      <c r="M90" s="27"/>
      <c r="N90" s="30"/>
      <c r="O90" s="27"/>
    </row>
    <row r="91" spans="1:15" ht="12.75">
      <c r="A91" s="63"/>
      <c r="B91" s="64" t="s">
        <v>127</v>
      </c>
      <c r="C91" s="65"/>
      <c r="D91" s="66"/>
      <c r="E91" s="3"/>
      <c r="F91" s="3"/>
      <c r="G91" s="18"/>
      <c r="H91" s="3"/>
      <c r="I91" s="22"/>
      <c r="J91" s="22"/>
      <c r="K91" s="28"/>
      <c r="L91" s="3"/>
      <c r="M91" s="28"/>
      <c r="N91" s="3"/>
      <c r="O91" s="28"/>
    </row>
    <row r="92" spans="1:15" ht="12.75">
      <c r="A92" s="82"/>
      <c r="B92" s="51" t="s">
        <v>128</v>
      </c>
      <c r="C92" s="52"/>
      <c r="D92" s="83"/>
      <c r="E92" s="43"/>
      <c r="F92" s="43"/>
      <c r="G92" s="42"/>
      <c r="H92" s="43"/>
      <c r="I92" s="44"/>
      <c r="J92" s="44"/>
      <c r="K92" s="45"/>
      <c r="L92" s="43"/>
      <c r="M92" s="45"/>
      <c r="N92" s="43"/>
      <c r="O92" s="45"/>
    </row>
    <row r="93" spans="1:15" ht="12.75" customHeight="1">
      <c r="A93" s="16" t="s">
        <v>56</v>
      </c>
      <c r="B93" s="86" t="s">
        <v>129</v>
      </c>
      <c r="C93" s="87"/>
      <c r="D93" s="88"/>
      <c r="E93" s="6"/>
      <c r="F93" s="6"/>
      <c r="G93" s="16" t="s">
        <v>17</v>
      </c>
      <c r="H93" s="6"/>
      <c r="I93" s="12"/>
      <c r="J93" s="99">
        <f>SUM(K93:O93)</f>
        <v>20000</v>
      </c>
      <c r="K93" s="33"/>
      <c r="L93" s="6">
        <v>10000</v>
      </c>
      <c r="M93" s="33">
        <v>10000</v>
      </c>
      <c r="N93" s="6"/>
      <c r="O93" s="33"/>
    </row>
    <row r="94" spans="1:15" ht="12.75">
      <c r="A94" s="4"/>
      <c r="B94" s="89" t="s">
        <v>130</v>
      </c>
      <c r="C94" s="90"/>
      <c r="D94" s="91"/>
      <c r="E94" s="1"/>
      <c r="F94" s="1"/>
      <c r="G94" s="4"/>
      <c r="H94" s="1"/>
      <c r="I94" s="5"/>
      <c r="J94" s="5"/>
      <c r="K94" s="26"/>
      <c r="L94" s="1"/>
      <c r="M94" s="26"/>
      <c r="N94" s="1"/>
      <c r="O94" s="26"/>
    </row>
    <row r="95" spans="1:15" ht="12.75">
      <c r="A95" s="4"/>
      <c r="B95" s="89"/>
      <c r="C95" s="90"/>
      <c r="D95" s="91"/>
      <c r="E95" s="1"/>
      <c r="F95" s="1"/>
      <c r="G95" s="4" t="s">
        <v>18</v>
      </c>
      <c r="H95" s="1"/>
      <c r="I95" s="5"/>
      <c r="J95" s="5"/>
      <c r="K95" s="26"/>
      <c r="L95" s="1"/>
      <c r="M95" s="26"/>
      <c r="N95" s="1"/>
      <c r="O95" s="26"/>
    </row>
    <row r="96" spans="1:15" ht="12.75">
      <c r="A96" s="4"/>
      <c r="B96" s="89"/>
      <c r="C96" s="90"/>
      <c r="D96" s="91"/>
      <c r="E96" s="1"/>
      <c r="F96" s="1"/>
      <c r="G96" s="4" t="s">
        <v>19</v>
      </c>
      <c r="H96" s="1"/>
      <c r="I96" s="5"/>
      <c r="J96" s="100">
        <f>SUM(K96:O96)</f>
        <v>15000</v>
      </c>
      <c r="K96" s="26">
        <v>0</v>
      </c>
      <c r="L96" s="1">
        <v>0</v>
      </c>
      <c r="M96" s="26">
        <v>5000</v>
      </c>
      <c r="N96" s="98">
        <v>5000</v>
      </c>
      <c r="O96" s="26">
        <v>5000</v>
      </c>
    </row>
    <row r="97" spans="1:15" ht="12.75">
      <c r="A97" s="4"/>
      <c r="B97" s="89"/>
      <c r="C97" s="90"/>
      <c r="D97" s="91"/>
      <c r="E97" s="1"/>
      <c r="F97" s="1"/>
      <c r="G97" s="4"/>
      <c r="H97" s="1"/>
      <c r="I97" s="5"/>
      <c r="J97" s="5"/>
      <c r="K97" s="26"/>
      <c r="L97" s="1"/>
      <c r="M97" s="26"/>
      <c r="N97" s="1"/>
      <c r="O97" s="26"/>
    </row>
    <row r="98" spans="1:15" ht="12.75">
      <c r="A98" s="4"/>
      <c r="B98" s="89"/>
      <c r="C98" s="90"/>
      <c r="D98" s="91"/>
      <c r="E98" s="1"/>
      <c r="F98" s="1"/>
      <c r="G98" s="4" t="s">
        <v>20</v>
      </c>
      <c r="H98" s="1"/>
      <c r="I98" s="5"/>
      <c r="J98" s="100">
        <f>SUM(K98:O98)</f>
        <v>10000</v>
      </c>
      <c r="K98" s="26">
        <v>2000</v>
      </c>
      <c r="L98" s="1">
        <v>2000</v>
      </c>
      <c r="M98" s="26">
        <v>2000</v>
      </c>
      <c r="N98" s="98">
        <v>2000</v>
      </c>
      <c r="O98" s="26">
        <v>2000</v>
      </c>
    </row>
    <row r="99" spans="1:15" ht="12.75">
      <c r="A99" s="4"/>
      <c r="B99" s="89"/>
      <c r="C99" s="90"/>
      <c r="D99" s="91"/>
      <c r="E99" s="1"/>
      <c r="F99" s="1"/>
      <c r="G99" s="4"/>
      <c r="H99" s="1"/>
      <c r="I99" s="5"/>
      <c r="J99" s="5"/>
      <c r="K99" s="26"/>
      <c r="L99" s="1"/>
      <c r="M99" s="26"/>
      <c r="N99" s="1"/>
      <c r="O99" s="26"/>
    </row>
    <row r="100" spans="1:18" ht="12.75">
      <c r="A100" s="4"/>
      <c r="B100" s="89"/>
      <c r="C100" s="90"/>
      <c r="D100" s="91"/>
      <c r="E100" s="1"/>
      <c r="F100" s="1"/>
      <c r="G100" s="4" t="s">
        <v>66</v>
      </c>
      <c r="H100" s="1"/>
      <c r="I100" s="1"/>
      <c r="J100" s="26"/>
      <c r="K100" s="5"/>
      <c r="L100" s="1"/>
      <c r="M100" s="26"/>
      <c r="N100" s="1"/>
      <c r="O100" s="26"/>
      <c r="P100" s="1"/>
      <c r="Q100" s="1"/>
      <c r="R100" s="1"/>
    </row>
    <row r="101" spans="1:18" ht="12.75">
      <c r="A101" s="4"/>
      <c r="B101" s="89"/>
      <c r="C101" s="90"/>
      <c r="D101" s="91"/>
      <c r="E101" s="1"/>
      <c r="F101" s="1"/>
      <c r="G101" s="4" t="s">
        <v>67</v>
      </c>
      <c r="H101" s="1"/>
      <c r="I101" s="5"/>
      <c r="J101" s="100">
        <f>SUM(K101:O101)</f>
        <v>1000</v>
      </c>
      <c r="K101" s="26">
        <v>1000</v>
      </c>
      <c r="L101" s="1"/>
      <c r="M101" s="26"/>
      <c r="N101" s="1"/>
      <c r="O101" s="26"/>
      <c r="P101" s="1"/>
      <c r="Q101" s="1"/>
      <c r="R101" s="1"/>
    </row>
    <row r="102" spans="1:18" ht="12.75">
      <c r="A102" s="17"/>
      <c r="B102" s="92"/>
      <c r="C102" s="93"/>
      <c r="D102" s="94"/>
      <c r="E102" s="7"/>
      <c r="F102" s="7"/>
      <c r="G102" s="17"/>
      <c r="H102" s="7"/>
      <c r="I102" s="8"/>
      <c r="J102" s="8"/>
      <c r="K102" s="25"/>
      <c r="L102" s="7"/>
      <c r="M102" s="25"/>
      <c r="N102" s="7"/>
      <c r="O102" s="25"/>
      <c r="P102" s="1"/>
      <c r="Q102" s="1"/>
      <c r="R102" s="1"/>
    </row>
    <row r="103" spans="1:18" ht="12.75">
      <c r="A103" s="25"/>
      <c r="B103" s="14" t="s">
        <v>23</v>
      </c>
      <c r="C103" s="15"/>
      <c r="D103" s="15"/>
      <c r="E103" s="15"/>
      <c r="F103" s="15"/>
      <c r="G103" s="15"/>
      <c r="H103" s="15"/>
      <c r="I103" s="15"/>
      <c r="J103" s="60">
        <f>J93+J96+J98+J101</f>
        <v>46000</v>
      </c>
      <c r="K103" s="115">
        <f>SUM(K93:K102)</f>
        <v>3000</v>
      </c>
      <c r="L103" s="115">
        <f>SUM(L93:L102)</f>
        <v>12000</v>
      </c>
      <c r="M103" s="115">
        <f>SUM(M93:M102)</f>
        <v>17000</v>
      </c>
      <c r="N103" s="115">
        <f>SUM(N93:N102)</f>
        <v>7000</v>
      </c>
      <c r="O103" s="24">
        <f>SUM(O93:O102)</f>
        <v>7000</v>
      </c>
      <c r="P103" s="1"/>
      <c r="Q103" s="1"/>
      <c r="R103" s="1"/>
    </row>
    <row r="104" spans="1:18" ht="12.75">
      <c r="A104" s="1" t="s">
        <v>65</v>
      </c>
      <c r="B104" s="4" t="s">
        <v>131</v>
      </c>
      <c r="C104" s="1"/>
      <c r="D104" s="5"/>
      <c r="E104" s="1"/>
      <c r="F104" s="1"/>
      <c r="G104" s="4" t="s">
        <v>18</v>
      </c>
      <c r="H104" s="1"/>
      <c r="I104" s="5"/>
      <c r="J104" s="5"/>
      <c r="K104" s="26"/>
      <c r="L104" s="1"/>
      <c r="M104" s="26"/>
      <c r="N104" s="1"/>
      <c r="O104" s="26"/>
      <c r="P104" s="1"/>
      <c r="Q104" s="1"/>
      <c r="R104" s="1"/>
    </row>
    <row r="105" spans="1:18" ht="12.75">
      <c r="A105" s="1"/>
      <c r="B105" s="4" t="s">
        <v>133</v>
      </c>
      <c r="C105" s="1" t="s">
        <v>132</v>
      </c>
      <c r="D105" s="5" t="s">
        <v>134</v>
      </c>
      <c r="E105" s="1"/>
      <c r="F105" s="1"/>
      <c r="G105" s="4" t="s">
        <v>19</v>
      </c>
      <c r="H105" s="1"/>
      <c r="I105" s="5"/>
      <c r="J105" s="5">
        <f>SUM(K105:O105)</f>
        <v>3350</v>
      </c>
      <c r="K105" s="26">
        <v>650</v>
      </c>
      <c r="L105" s="1">
        <v>700</v>
      </c>
      <c r="M105" s="26">
        <v>700</v>
      </c>
      <c r="N105" s="98">
        <v>650</v>
      </c>
      <c r="O105" s="26">
        <v>650</v>
      </c>
      <c r="P105" s="1"/>
      <c r="Q105" s="1"/>
      <c r="R105" s="1"/>
    </row>
    <row r="106" spans="1:18" ht="12.75">
      <c r="A106" s="1"/>
      <c r="B106" s="4" t="s">
        <v>135</v>
      </c>
      <c r="C106" s="1"/>
      <c r="D106" s="5"/>
      <c r="E106" s="1"/>
      <c r="F106" s="1"/>
      <c r="G106" s="32" t="s">
        <v>77</v>
      </c>
      <c r="H106" s="1"/>
      <c r="I106" s="5"/>
      <c r="J106" s="5">
        <f>SUM(K106:O106)</f>
        <v>1500</v>
      </c>
      <c r="K106" s="26">
        <v>300</v>
      </c>
      <c r="L106" s="1">
        <v>300</v>
      </c>
      <c r="M106" s="26">
        <v>300</v>
      </c>
      <c r="N106" s="98">
        <v>300</v>
      </c>
      <c r="O106" s="26">
        <v>300</v>
      </c>
      <c r="P106" s="1"/>
      <c r="Q106" s="1"/>
      <c r="R106" s="1"/>
    </row>
    <row r="107" spans="1:18" ht="12.75">
      <c r="A107" s="1"/>
      <c r="B107" s="14" t="s">
        <v>23</v>
      </c>
      <c r="C107" s="15"/>
      <c r="D107" s="15"/>
      <c r="E107" s="14"/>
      <c r="F107" s="13"/>
      <c r="G107" s="15"/>
      <c r="H107" s="15"/>
      <c r="I107" s="13"/>
      <c r="J107" s="60">
        <f>J105+J106</f>
        <v>4850</v>
      </c>
      <c r="K107" s="60">
        <f>SUM(K104:K106)</f>
        <v>950</v>
      </c>
      <c r="L107" s="60">
        <f>SUM(L104:L106)</f>
        <v>1000</v>
      </c>
      <c r="M107" s="60">
        <f>SUM(M104:M106)</f>
        <v>1000</v>
      </c>
      <c r="N107" s="60">
        <f>SUM(N104:N106)</f>
        <v>950</v>
      </c>
      <c r="O107" s="60">
        <f>SUM(O104:O106)</f>
        <v>950</v>
      </c>
      <c r="P107" s="1"/>
      <c r="Q107" s="1"/>
      <c r="R107" s="1"/>
    </row>
    <row r="108" spans="1:15" ht="12.75">
      <c r="A108" s="33" t="s">
        <v>86</v>
      </c>
      <c r="B108" s="16" t="s">
        <v>81</v>
      </c>
      <c r="C108" s="6"/>
      <c r="D108" s="6"/>
      <c r="E108" s="16"/>
      <c r="F108" s="12"/>
      <c r="G108" s="4" t="s">
        <v>18</v>
      </c>
      <c r="H108" s="1"/>
      <c r="I108" s="5"/>
      <c r="J108" s="33"/>
      <c r="K108" s="6"/>
      <c r="L108" s="33"/>
      <c r="M108" s="6"/>
      <c r="N108" s="33"/>
      <c r="O108" s="33"/>
    </row>
    <row r="109" spans="1:15" ht="12.75">
      <c r="A109" s="26"/>
      <c r="B109" s="4" t="s">
        <v>82</v>
      </c>
      <c r="C109" s="1"/>
      <c r="D109" s="1"/>
      <c r="E109" s="4"/>
      <c r="F109" s="5"/>
      <c r="G109" s="4" t="s">
        <v>19</v>
      </c>
      <c r="H109" s="1"/>
      <c r="I109" s="5"/>
      <c r="J109" s="26">
        <f>SUM(K109:O109)</f>
        <v>2000</v>
      </c>
      <c r="K109" s="1">
        <v>0</v>
      </c>
      <c r="L109" s="26">
        <v>0</v>
      </c>
      <c r="M109" s="1">
        <v>2000</v>
      </c>
      <c r="N109" s="26"/>
      <c r="O109" s="26"/>
    </row>
    <row r="110" spans="1:15" ht="12.75">
      <c r="A110" s="25"/>
      <c r="B110" s="17" t="s">
        <v>83</v>
      </c>
      <c r="C110" s="7"/>
      <c r="D110" s="7"/>
      <c r="E110" s="17"/>
      <c r="F110" s="8"/>
      <c r="G110" s="17"/>
      <c r="H110" s="7"/>
      <c r="I110" s="8"/>
      <c r="J110" s="25"/>
      <c r="K110" s="7"/>
      <c r="L110" s="25"/>
      <c r="M110" s="7"/>
      <c r="N110" s="25"/>
      <c r="O110" s="25"/>
    </row>
    <row r="111" spans="1:15" ht="12.75">
      <c r="A111" s="26"/>
      <c r="B111" s="32"/>
      <c r="C111" s="1"/>
      <c r="D111" s="1"/>
      <c r="E111" s="17"/>
      <c r="F111" s="8"/>
      <c r="G111" s="17"/>
      <c r="H111" s="7"/>
      <c r="I111" s="8"/>
      <c r="J111" s="81">
        <f>J109</f>
        <v>2000</v>
      </c>
      <c r="K111" s="117">
        <f>SUM(K108:K110)</f>
        <v>0</v>
      </c>
      <c r="L111" s="111">
        <f>SUM(L108:L110)</f>
        <v>0</v>
      </c>
      <c r="M111" s="117">
        <f>SUM(M108:M110)</f>
        <v>2000</v>
      </c>
      <c r="N111" s="111">
        <f>SUM(N108:N110)</f>
        <v>0</v>
      </c>
      <c r="O111" s="97">
        <f>SUM(O108:O110)</f>
        <v>0</v>
      </c>
    </row>
    <row r="112" spans="1:15" ht="12.75">
      <c r="A112" s="25"/>
      <c r="B112" s="41" t="s">
        <v>23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3"/>
    </row>
    <row r="113" spans="1:15" ht="12.75">
      <c r="A113" s="49" t="s">
        <v>38</v>
      </c>
      <c r="B113" s="49" t="s">
        <v>39</v>
      </c>
      <c r="C113" s="50"/>
      <c r="D113" s="62"/>
      <c r="E113" s="30"/>
      <c r="F113" s="30"/>
      <c r="G113" s="29"/>
      <c r="H113" s="30"/>
      <c r="I113" s="31"/>
      <c r="J113" s="27"/>
      <c r="K113" s="30"/>
      <c r="L113" s="27"/>
      <c r="M113" s="30"/>
      <c r="N113" s="27"/>
      <c r="O113" s="31"/>
    </row>
    <row r="114" spans="1:15" ht="12.75">
      <c r="A114" s="64"/>
      <c r="B114" s="64"/>
      <c r="C114" s="65"/>
      <c r="D114" s="66"/>
      <c r="E114" s="3"/>
      <c r="F114" s="3"/>
      <c r="G114" s="18"/>
      <c r="H114" s="3"/>
      <c r="I114" s="22"/>
      <c r="J114" s="28"/>
      <c r="K114" s="3"/>
      <c r="L114" s="28"/>
      <c r="M114" s="3"/>
      <c r="N114" s="28"/>
      <c r="O114" s="22"/>
    </row>
    <row r="115" spans="1:15" ht="12.75">
      <c r="A115" s="51"/>
      <c r="B115" s="51"/>
      <c r="C115" s="52"/>
      <c r="D115" s="83"/>
      <c r="E115" s="43"/>
      <c r="F115" s="43"/>
      <c r="G115" s="42"/>
      <c r="H115" s="43"/>
      <c r="I115" s="44"/>
      <c r="J115" s="45"/>
      <c r="K115" s="43"/>
      <c r="L115" s="45"/>
      <c r="M115" s="43"/>
      <c r="N115" s="45"/>
      <c r="O115" s="44"/>
    </row>
    <row r="116" spans="1:15" ht="12.75">
      <c r="A116" s="19" t="s">
        <v>68</v>
      </c>
      <c r="B116" s="4" t="s">
        <v>39</v>
      </c>
      <c r="C116" s="1"/>
      <c r="D116" s="5"/>
      <c r="E116" s="1"/>
      <c r="F116" s="1"/>
      <c r="G116" s="4" t="s">
        <v>17</v>
      </c>
      <c r="H116" s="1"/>
      <c r="I116" s="5"/>
      <c r="J116" s="5">
        <f>SUM(K116:O116)</f>
        <v>50792</v>
      </c>
      <c r="K116" s="1">
        <v>10000</v>
      </c>
      <c r="L116" s="26">
        <v>10000</v>
      </c>
      <c r="M116" s="1">
        <v>10000</v>
      </c>
      <c r="N116" s="26">
        <v>10000</v>
      </c>
      <c r="O116" s="5">
        <v>10792</v>
      </c>
    </row>
    <row r="117" spans="1:15" ht="12.75">
      <c r="A117" s="4"/>
      <c r="B117" s="4" t="s">
        <v>69</v>
      </c>
      <c r="C117" s="1"/>
      <c r="D117" s="5"/>
      <c r="E117" s="1"/>
      <c r="F117" s="1"/>
      <c r="G117" s="4"/>
      <c r="H117" s="1"/>
      <c r="I117" s="5"/>
      <c r="J117" s="26"/>
      <c r="K117" s="1"/>
      <c r="L117" s="26"/>
      <c r="M117" s="1"/>
      <c r="N117" s="26"/>
      <c r="O117" s="5"/>
    </row>
    <row r="118" spans="1:15" ht="12.75">
      <c r="A118" s="4"/>
      <c r="B118" s="4" t="s">
        <v>70</v>
      </c>
      <c r="C118" s="1"/>
      <c r="D118" s="5"/>
      <c r="E118" s="1"/>
      <c r="F118" s="1"/>
      <c r="G118" s="4" t="s">
        <v>18</v>
      </c>
      <c r="H118" s="1"/>
      <c r="I118" s="5"/>
      <c r="J118" s="26"/>
      <c r="K118" s="1"/>
      <c r="L118" s="26"/>
      <c r="M118" s="1"/>
      <c r="N118" s="26"/>
      <c r="O118" s="5"/>
    </row>
    <row r="119" spans="1:15" ht="12.75">
      <c r="A119" s="4"/>
      <c r="B119" s="4" t="s">
        <v>71</v>
      </c>
      <c r="C119" s="1"/>
      <c r="D119" s="5"/>
      <c r="E119" s="1"/>
      <c r="F119" s="1"/>
      <c r="G119" s="4" t="s">
        <v>19</v>
      </c>
      <c r="H119" s="1"/>
      <c r="I119" s="5"/>
      <c r="J119" s="5">
        <f>SUM(K119:O119)</f>
        <v>0</v>
      </c>
      <c r="K119" s="1"/>
      <c r="L119" s="26"/>
      <c r="M119" s="1"/>
      <c r="N119" s="26"/>
      <c r="O119" s="5"/>
    </row>
    <row r="120" spans="1:15" ht="12.75">
      <c r="A120" s="4"/>
      <c r="B120" s="4"/>
      <c r="C120" s="1"/>
      <c r="D120" s="5"/>
      <c r="E120" s="1"/>
      <c r="F120" s="1"/>
      <c r="G120" s="4"/>
      <c r="H120" s="1"/>
      <c r="I120" s="5"/>
      <c r="J120" s="25"/>
      <c r="K120" s="1"/>
      <c r="L120" s="26"/>
      <c r="M120" s="1"/>
      <c r="N120" s="26"/>
      <c r="O120" s="5"/>
    </row>
    <row r="121" spans="1:15" ht="12.75">
      <c r="A121" s="4"/>
      <c r="B121" s="14" t="s">
        <v>23</v>
      </c>
      <c r="C121" s="15"/>
      <c r="D121" s="15"/>
      <c r="E121" s="15"/>
      <c r="F121" s="15"/>
      <c r="G121" s="15"/>
      <c r="H121" s="15"/>
      <c r="I121" s="15"/>
      <c r="J121" s="60">
        <f>J116+J119</f>
        <v>50792</v>
      </c>
      <c r="K121" s="111">
        <f>SUM(K116:K120)</f>
        <v>10000</v>
      </c>
      <c r="L121" s="111">
        <f>SUM(L116:L120)</f>
        <v>10000</v>
      </c>
      <c r="M121" s="111">
        <f>SUM(M116:M120)</f>
        <v>10000</v>
      </c>
      <c r="N121" s="111">
        <f>SUM(N116:N120)</f>
        <v>10000</v>
      </c>
      <c r="O121" s="97">
        <f>SUM(O116:O120)</f>
        <v>10792</v>
      </c>
    </row>
    <row r="122" spans="1:15" ht="12.75">
      <c r="A122" s="61" t="s">
        <v>40</v>
      </c>
      <c r="B122" s="49" t="s">
        <v>41</v>
      </c>
      <c r="C122" s="50"/>
      <c r="D122" s="62"/>
      <c r="E122" s="29"/>
      <c r="F122" s="31"/>
      <c r="G122" s="29"/>
      <c r="H122" s="30"/>
      <c r="I122" s="30"/>
      <c r="J122" s="27"/>
      <c r="K122" s="31"/>
      <c r="L122" s="27"/>
      <c r="M122" s="30"/>
      <c r="N122" s="27"/>
      <c r="O122" s="31"/>
    </row>
    <row r="123" spans="1:15" ht="12.75">
      <c r="A123" s="63"/>
      <c r="B123" s="64" t="s">
        <v>42</v>
      </c>
      <c r="C123" s="65"/>
      <c r="D123" s="66"/>
      <c r="E123" s="18"/>
      <c r="F123" s="22"/>
      <c r="G123" s="18"/>
      <c r="H123" s="3"/>
      <c r="I123" s="3"/>
      <c r="J123" s="28"/>
      <c r="K123" s="22"/>
      <c r="L123" s="28"/>
      <c r="M123" s="3"/>
      <c r="N123" s="28"/>
      <c r="O123" s="22"/>
    </row>
    <row r="124" spans="1:15" ht="12.75">
      <c r="A124" s="82"/>
      <c r="B124" s="51" t="s">
        <v>12</v>
      </c>
      <c r="C124" s="52"/>
      <c r="D124" s="83"/>
      <c r="E124" s="42"/>
      <c r="F124" s="44"/>
      <c r="G124" s="42"/>
      <c r="H124" s="43"/>
      <c r="I124" s="43"/>
      <c r="J124" s="45"/>
      <c r="K124" s="44"/>
      <c r="L124" s="45"/>
      <c r="M124" s="43"/>
      <c r="N124" s="45"/>
      <c r="O124" s="44"/>
    </row>
    <row r="125" spans="1:15" ht="12.75">
      <c r="A125" s="26"/>
      <c r="B125" s="4" t="s">
        <v>110</v>
      </c>
      <c r="C125" s="1"/>
      <c r="D125" s="5"/>
      <c r="E125" s="4"/>
      <c r="F125" s="5"/>
      <c r="G125" s="4" t="s">
        <v>17</v>
      </c>
      <c r="H125" s="1"/>
      <c r="I125" s="5"/>
      <c r="J125" s="5">
        <f>SUM(K125:O125)</f>
        <v>0</v>
      </c>
      <c r="K125" s="5"/>
      <c r="L125" s="26"/>
      <c r="M125" s="1"/>
      <c r="N125" s="26"/>
      <c r="O125" s="5"/>
    </row>
    <row r="126" spans="1:15" ht="12.75">
      <c r="A126" s="26" t="s">
        <v>43</v>
      </c>
      <c r="B126" s="4" t="s">
        <v>136</v>
      </c>
      <c r="C126" s="1"/>
      <c r="D126" s="5"/>
      <c r="E126" s="4"/>
      <c r="F126" s="5"/>
      <c r="G126" s="1" t="s">
        <v>21</v>
      </c>
      <c r="H126" s="1"/>
      <c r="I126" s="5"/>
      <c r="J126" s="5">
        <f>SUM(K126:O126)</f>
        <v>75405</v>
      </c>
      <c r="K126" s="5">
        <v>2500</v>
      </c>
      <c r="L126" s="26">
        <v>36460</v>
      </c>
      <c r="M126" s="102">
        <v>36445</v>
      </c>
      <c r="N126" s="26"/>
      <c r="O126" s="5"/>
    </row>
    <row r="127" spans="1:15" ht="12.75">
      <c r="A127" s="26"/>
      <c r="B127" s="4"/>
      <c r="C127" s="1"/>
      <c r="D127" s="5"/>
      <c r="E127" s="4"/>
      <c r="F127" s="5"/>
      <c r="G127" s="1" t="s">
        <v>22</v>
      </c>
      <c r="H127" s="1"/>
      <c r="I127" s="5"/>
      <c r="J127" s="26"/>
      <c r="K127" s="5"/>
      <c r="L127" s="26"/>
      <c r="M127" s="1"/>
      <c r="N127" s="26"/>
      <c r="O127" s="5"/>
    </row>
    <row r="128" spans="1:15" ht="12.75">
      <c r="A128" s="25"/>
      <c r="B128" s="14" t="s">
        <v>23</v>
      </c>
      <c r="C128" s="15"/>
      <c r="D128" s="13"/>
      <c r="E128" s="14"/>
      <c r="F128" s="13"/>
      <c r="G128" s="14"/>
      <c r="H128" s="15"/>
      <c r="I128" s="15"/>
      <c r="J128" s="60">
        <f>J125+J126</f>
        <v>75405</v>
      </c>
      <c r="K128" s="116">
        <f>SUM(K125:K127)</f>
        <v>2500</v>
      </c>
      <c r="L128" s="116">
        <f>SUM(L125:L127)</f>
        <v>36460</v>
      </c>
      <c r="M128" s="116">
        <f>SUM(M125:M127)</f>
        <v>36445</v>
      </c>
      <c r="N128" s="116">
        <f>SUM(N125:N127)</f>
        <v>0</v>
      </c>
      <c r="O128" s="101">
        <f>SUM(O125:O127)</f>
        <v>0</v>
      </c>
    </row>
    <row r="129" spans="1:15" ht="12.75">
      <c r="A129" s="33"/>
      <c r="B129" s="16"/>
      <c r="C129" s="6"/>
      <c r="D129" s="12"/>
      <c r="E129" s="16"/>
      <c r="F129" s="12"/>
      <c r="G129" s="16"/>
      <c r="H129" s="6"/>
      <c r="I129" s="6"/>
      <c r="J129" s="33"/>
      <c r="K129" s="12"/>
      <c r="L129" s="33"/>
      <c r="M129" s="6"/>
      <c r="N129" s="33"/>
      <c r="O129" s="12"/>
    </row>
    <row r="130" spans="1:15" ht="12.75">
      <c r="A130" s="26" t="s">
        <v>44</v>
      </c>
      <c r="B130" s="4" t="s">
        <v>137</v>
      </c>
      <c r="C130" s="1"/>
      <c r="D130" s="5"/>
      <c r="E130" s="4"/>
      <c r="F130" s="5"/>
      <c r="G130" s="4" t="s">
        <v>17</v>
      </c>
      <c r="H130" s="1"/>
      <c r="I130" s="5"/>
      <c r="J130" s="5">
        <f>SUM(K130:O130)</f>
        <v>6500</v>
      </c>
      <c r="K130" s="5"/>
      <c r="L130" s="26">
        <v>6500</v>
      </c>
      <c r="M130" s="1"/>
      <c r="N130" s="26"/>
      <c r="O130" s="5"/>
    </row>
    <row r="131" spans="1:15" ht="12.75">
      <c r="A131" s="26"/>
      <c r="B131" s="4" t="s">
        <v>138</v>
      </c>
      <c r="C131" s="1"/>
      <c r="D131" s="5"/>
      <c r="E131" s="4"/>
      <c r="F131" s="5"/>
      <c r="G131" s="4"/>
      <c r="H131" s="1"/>
      <c r="I131" s="1"/>
      <c r="J131" s="26"/>
      <c r="K131" s="5"/>
      <c r="L131" s="26"/>
      <c r="M131" s="1"/>
      <c r="N131" s="26"/>
      <c r="O131" s="5"/>
    </row>
    <row r="132" spans="1:15" ht="12.75">
      <c r="A132" s="26"/>
      <c r="B132" s="4" t="s">
        <v>139</v>
      </c>
      <c r="C132" s="1"/>
      <c r="D132" s="5"/>
      <c r="E132" s="4"/>
      <c r="F132" s="5"/>
      <c r="G132" s="4" t="s">
        <v>18</v>
      </c>
      <c r="H132" s="1"/>
      <c r="I132" s="5"/>
      <c r="J132" s="26"/>
      <c r="K132" s="5"/>
      <c r="L132" s="26"/>
      <c r="M132" s="1"/>
      <c r="N132" s="26"/>
      <c r="O132" s="5"/>
    </row>
    <row r="133" spans="1:15" ht="12.75">
      <c r="A133" s="26"/>
      <c r="B133" s="4"/>
      <c r="C133" s="1"/>
      <c r="D133" s="5"/>
      <c r="E133" s="4"/>
      <c r="F133" s="5"/>
      <c r="G133" s="4" t="s">
        <v>19</v>
      </c>
      <c r="H133" s="1"/>
      <c r="I133" s="5"/>
      <c r="J133" s="5">
        <f>SUM(K133:O133)</f>
        <v>0</v>
      </c>
      <c r="K133" s="5">
        <v>0</v>
      </c>
      <c r="L133" s="26">
        <v>0</v>
      </c>
      <c r="M133" s="1">
        <v>0</v>
      </c>
      <c r="N133" s="26"/>
      <c r="O133" s="5"/>
    </row>
    <row r="134" spans="1:15" ht="12.75">
      <c r="A134" s="25"/>
      <c r="B134" s="41" t="s">
        <v>23</v>
      </c>
      <c r="C134" s="15"/>
      <c r="D134" s="15"/>
      <c r="E134" s="14"/>
      <c r="F134" s="13"/>
      <c r="G134" s="14"/>
      <c r="H134" s="15"/>
      <c r="I134" s="15"/>
      <c r="J134" s="60">
        <f>J130+J133</f>
        <v>6500</v>
      </c>
      <c r="K134" s="114">
        <f>SUM(K130:K133)</f>
        <v>0</v>
      </c>
      <c r="L134" s="114">
        <f>SUM(L130:L133)</f>
        <v>6500</v>
      </c>
      <c r="M134" s="114">
        <f>SUM(M130:M133)</f>
        <v>0</v>
      </c>
      <c r="N134" s="114">
        <f>SUM(N130:N133)</f>
        <v>0</v>
      </c>
      <c r="O134" s="13">
        <f>SUM(O130:O133)</f>
        <v>0</v>
      </c>
    </row>
    <row r="135" spans="1:15" ht="12.75">
      <c r="A135" s="25"/>
      <c r="B135" s="41"/>
      <c r="C135" s="15"/>
      <c r="D135" s="15"/>
      <c r="E135" s="14"/>
      <c r="F135" s="13"/>
      <c r="G135" s="15"/>
      <c r="H135" s="15"/>
      <c r="I135" s="15"/>
      <c r="J135" s="60"/>
      <c r="K135" s="13"/>
      <c r="L135" s="13"/>
      <c r="M135" s="13"/>
      <c r="N135" s="13"/>
      <c r="O135" s="13"/>
    </row>
    <row r="136" spans="1:15" ht="12.75">
      <c r="A136" s="26" t="s">
        <v>87</v>
      </c>
      <c r="B136" s="16" t="s">
        <v>88</v>
      </c>
      <c r="C136" s="5"/>
      <c r="D136" s="4"/>
      <c r="E136" s="16"/>
      <c r="F136" s="12"/>
      <c r="G136" s="4" t="s">
        <v>18</v>
      </c>
      <c r="H136" s="1"/>
      <c r="I136" s="5"/>
      <c r="J136" s="26"/>
      <c r="K136" s="5"/>
      <c r="L136" s="26"/>
      <c r="M136" s="1"/>
      <c r="N136" s="26"/>
      <c r="O136" s="5"/>
    </row>
    <row r="137" spans="1:15" ht="12.75">
      <c r="A137" s="26"/>
      <c r="B137" s="17" t="s">
        <v>89</v>
      </c>
      <c r="C137" s="5"/>
      <c r="D137" s="4"/>
      <c r="E137" s="4"/>
      <c r="F137" s="5"/>
      <c r="G137" s="4" t="s">
        <v>19</v>
      </c>
      <c r="H137" s="1"/>
      <c r="I137" s="8"/>
      <c r="J137" s="5">
        <v>300</v>
      </c>
      <c r="K137" s="5">
        <v>300</v>
      </c>
      <c r="L137" s="26"/>
      <c r="M137" s="1"/>
      <c r="N137" s="26"/>
      <c r="O137" s="5"/>
    </row>
    <row r="138" spans="1:15" ht="12.75">
      <c r="A138" s="25"/>
      <c r="B138" s="41" t="s">
        <v>23</v>
      </c>
      <c r="C138" s="15"/>
      <c r="D138" s="15"/>
      <c r="E138" s="14"/>
      <c r="F138" s="13"/>
      <c r="G138" s="14"/>
      <c r="H138" s="15"/>
      <c r="I138" s="15"/>
      <c r="J138" s="60">
        <f>J137</f>
        <v>300</v>
      </c>
      <c r="K138" s="60">
        <f>SUM(K137)</f>
        <v>300</v>
      </c>
      <c r="L138" s="60">
        <f>SUM(L137)</f>
        <v>0</v>
      </c>
      <c r="M138" s="60">
        <f>SUM(M137)</f>
        <v>0</v>
      </c>
      <c r="N138" s="60">
        <f>SUM(N137)</f>
        <v>0</v>
      </c>
      <c r="O138" s="60">
        <f>SUM(O137)</f>
        <v>0</v>
      </c>
    </row>
    <row r="139" spans="1:15" ht="12.75">
      <c r="A139" s="26"/>
      <c r="B139" s="4"/>
      <c r="C139" s="1"/>
      <c r="D139" s="5"/>
      <c r="E139" s="4"/>
      <c r="F139" s="5"/>
      <c r="G139" s="4"/>
      <c r="H139" s="1"/>
      <c r="I139" s="1"/>
      <c r="J139" s="26"/>
      <c r="K139" s="5"/>
      <c r="L139" s="26"/>
      <c r="M139" s="1"/>
      <c r="N139" s="26"/>
      <c r="O139" s="5"/>
    </row>
    <row r="140" spans="1:15" ht="12.75">
      <c r="A140" s="26" t="s">
        <v>90</v>
      </c>
      <c r="B140" s="4" t="s">
        <v>91</v>
      </c>
      <c r="C140" s="1"/>
      <c r="D140" s="5"/>
      <c r="E140" s="4"/>
      <c r="F140" s="5"/>
      <c r="G140" s="4" t="s">
        <v>18</v>
      </c>
      <c r="H140" s="1"/>
      <c r="I140" s="5"/>
      <c r="J140" s="26"/>
      <c r="K140" s="5"/>
      <c r="L140" s="26"/>
      <c r="M140" s="1"/>
      <c r="N140" s="26"/>
      <c r="O140" s="5"/>
    </row>
    <row r="141" spans="1:15" ht="12.75">
      <c r="A141" s="26"/>
      <c r="B141" s="4" t="s">
        <v>92</v>
      </c>
      <c r="C141" s="1"/>
      <c r="D141" s="5"/>
      <c r="E141" s="4"/>
      <c r="F141" s="5"/>
      <c r="G141" s="4" t="s">
        <v>19</v>
      </c>
      <c r="H141" s="1"/>
      <c r="I141" s="5"/>
      <c r="J141" s="5">
        <f>SUM(K141:O141)</f>
        <v>1350</v>
      </c>
      <c r="K141" s="5">
        <v>0</v>
      </c>
      <c r="L141" s="26">
        <v>0</v>
      </c>
      <c r="M141" s="1">
        <v>450</v>
      </c>
      <c r="N141" s="26">
        <v>450</v>
      </c>
      <c r="O141" s="5">
        <v>450</v>
      </c>
    </row>
    <row r="142" spans="1:15" ht="12.75">
      <c r="A142" s="26"/>
      <c r="B142" s="4" t="s">
        <v>93</v>
      </c>
      <c r="C142" s="1"/>
      <c r="D142" s="5"/>
      <c r="E142" s="4"/>
      <c r="F142" s="5"/>
      <c r="G142" s="32" t="s">
        <v>77</v>
      </c>
      <c r="H142" s="1"/>
      <c r="I142" s="5"/>
      <c r="J142" s="5">
        <f>SUM(K142:O142)</f>
        <v>1500</v>
      </c>
      <c r="K142" s="5">
        <v>300</v>
      </c>
      <c r="L142" s="26">
        <v>300</v>
      </c>
      <c r="M142" s="1">
        <v>300</v>
      </c>
      <c r="N142" s="26">
        <v>300</v>
      </c>
      <c r="O142" s="5">
        <v>300</v>
      </c>
    </row>
    <row r="143" spans="1:15" ht="12.75">
      <c r="A143" s="26"/>
      <c r="B143" s="41" t="s">
        <v>23</v>
      </c>
      <c r="C143" s="15"/>
      <c r="D143" s="15"/>
      <c r="E143" s="14"/>
      <c r="F143" s="13"/>
      <c r="G143" s="14"/>
      <c r="H143" s="15"/>
      <c r="I143" s="15"/>
      <c r="J143" s="60">
        <f>J141+J142</f>
        <v>2850</v>
      </c>
      <c r="K143" s="60">
        <f>SUM(K141:K142)</f>
        <v>300</v>
      </c>
      <c r="L143" s="60">
        <f>SUM(L141:L142)</f>
        <v>300</v>
      </c>
      <c r="M143" s="60">
        <f>SUM(M141:M142)</f>
        <v>750</v>
      </c>
      <c r="N143" s="60">
        <f>SUM(N141:N142)</f>
        <v>750</v>
      </c>
      <c r="O143" s="60">
        <f>SUM(O141:O142)</f>
        <v>750</v>
      </c>
    </row>
    <row r="144" spans="1:15" ht="12.75">
      <c r="A144" s="61" t="s">
        <v>94</v>
      </c>
      <c r="B144" s="130" t="s">
        <v>95</v>
      </c>
      <c r="C144" s="131"/>
      <c r="D144" s="132"/>
      <c r="E144" s="29"/>
      <c r="F144" s="31"/>
      <c r="G144" s="29"/>
      <c r="H144" s="30"/>
      <c r="I144" s="30"/>
      <c r="J144" s="27"/>
      <c r="K144" s="31"/>
      <c r="L144" s="27"/>
      <c r="M144" s="30"/>
      <c r="N144" s="27"/>
      <c r="O144" s="31"/>
    </row>
    <row r="145" spans="1:15" ht="12.75">
      <c r="A145" s="63"/>
      <c r="B145" s="64" t="s">
        <v>96</v>
      </c>
      <c r="C145" s="65"/>
      <c r="D145" s="66"/>
      <c r="E145" s="18"/>
      <c r="F145" s="22"/>
      <c r="G145" s="18"/>
      <c r="H145" s="3"/>
      <c r="I145" s="3"/>
      <c r="J145" s="28"/>
      <c r="K145" s="22"/>
      <c r="L145" s="28"/>
      <c r="M145" s="3"/>
      <c r="N145" s="28"/>
      <c r="O145" s="22"/>
    </row>
    <row r="146" spans="1:15" ht="3" customHeight="1">
      <c r="A146" s="82"/>
      <c r="B146" s="51"/>
      <c r="C146" s="52"/>
      <c r="D146" s="83"/>
      <c r="E146" s="42"/>
      <c r="F146" s="44"/>
      <c r="G146" s="42"/>
      <c r="H146" s="43"/>
      <c r="I146" s="43"/>
      <c r="J146" s="45"/>
      <c r="K146" s="44"/>
      <c r="L146" s="45"/>
      <c r="M146" s="43"/>
      <c r="N146" s="45"/>
      <c r="O146" s="44"/>
    </row>
    <row r="147" spans="1:15" ht="12.75">
      <c r="A147" s="26"/>
      <c r="B147" s="4"/>
      <c r="C147" s="1"/>
      <c r="D147" s="5"/>
      <c r="E147" s="4"/>
      <c r="F147" s="5"/>
      <c r="G147" s="4"/>
      <c r="H147" s="1"/>
      <c r="I147" s="1"/>
      <c r="J147" s="26"/>
      <c r="K147" s="5"/>
      <c r="L147" s="26"/>
      <c r="M147" s="1"/>
      <c r="N147" s="26"/>
      <c r="O147" s="5"/>
    </row>
    <row r="148" spans="1:15" ht="12.75">
      <c r="A148" s="109" t="s">
        <v>97</v>
      </c>
      <c r="B148" s="4" t="s">
        <v>98</v>
      </c>
      <c r="C148" s="1"/>
      <c r="D148" s="5"/>
      <c r="E148" s="4"/>
      <c r="F148" s="5"/>
      <c r="G148" s="4" t="s">
        <v>18</v>
      </c>
      <c r="H148" s="1"/>
      <c r="I148" s="5"/>
      <c r="J148" s="26"/>
      <c r="K148" s="5"/>
      <c r="L148" s="26"/>
      <c r="M148" s="1"/>
      <c r="N148" s="26"/>
      <c r="O148" s="5"/>
    </row>
    <row r="149" spans="1:15" ht="12.75">
      <c r="A149" s="26"/>
      <c r="B149" s="4" t="s">
        <v>99</v>
      </c>
      <c r="C149" s="1"/>
      <c r="D149" s="5"/>
      <c r="E149" s="4"/>
      <c r="F149" s="5"/>
      <c r="G149" s="4" t="s">
        <v>19</v>
      </c>
      <c r="H149" s="1"/>
      <c r="I149" s="5"/>
      <c r="J149" s="5">
        <f>SUM(K149:O149)</f>
        <v>2950</v>
      </c>
      <c r="K149" s="5">
        <v>0</v>
      </c>
      <c r="L149" s="26">
        <v>800</v>
      </c>
      <c r="M149" s="1">
        <v>750</v>
      </c>
      <c r="N149" s="26">
        <v>700</v>
      </c>
      <c r="O149" s="5">
        <v>700</v>
      </c>
    </row>
    <row r="150" spans="1:15" ht="12.75">
      <c r="A150" s="26"/>
      <c r="B150" s="4" t="s">
        <v>100</v>
      </c>
      <c r="C150" s="1"/>
      <c r="D150" s="5"/>
      <c r="E150" s="4"/>
      <c r="F150" s="5"/>
      <c r="G150" s="4"/>
      <c r="H150" s="1"/>
      <c r="I150" s="1"/>
      <c r="J150" s="26"/>
      <c r="K150" s="5"/>
      <c r="L150" s="26"/>
      <c r="M150" s="1"/>
      <c r="N150" s="26"/>
      <c r="O150" s="5"/>
    </row>
    <row r="151" spans="1:15" ht="12.75">
      <c r="A151" s="26"/>
      <c r="B151" s="41" t="s">
        <v>23</v>
      </c>
      <c r="C151" s="15"/>
      <c r="D151" s="15"/>
      <c r="E151" s="14"/>
      <c r="F151" s="13"/>
      <c r="G151" s="14"/>
      <c r="H151" s="15"/>
      <c r="I151" s="15"/>
      <c r="J151" s="60">
        <f>J149</f>
        <v>2950</v>
      </c>
      <c r="K151" s="60">
        <f>SUM(K149:K150)</f>
        <v>0</v>
      </c>
      <c r="L151" s="60">
        <f>SUM(L149:L150)</f>
        <v>800</v>
      </c>
      <c r="M151" s="60">
        <f>SUM(M149:M150)</f>
        <v>750</v>
      </c>
      <c r="N151" s="60">
        <f>SUM(N149:N150)</f>
        <v>700</v>
      </c>
      <c r="O151" s="60">
        <f>SUM(O149:O150)</f>
        <v>700</v>
      </c>
    </row>
    <row r="152" spans="1:15" ht="15.75">
      <c r="A152" s="25"/>
      <c r="B152" s="95" t="s">
        <v>23</v>
      </c>
      <c r="C152" s="15"/>
      <c r="D152" s="15"/>
      <c r="E152" s="14"/>
      <c r="F152" s="13"/>
      <c r="G152" s="15"/>
      <c r="H152" s="15"/>
      <c r="I152" s="15"/>
      <c r="J152" s="96">
        <f>J10+J22+J30+J36+J47+J54+J59+J63+J67+J70+J74+J77+J81+J89+J103+J107+J111+J121+J128+J134+J138+J143+J151</f>
        <v>521932</v>
      </c>
      <c r="K152" s="96">
        <f>SUM(K10+K22+K30+K36+K47+K54+K59+K63+K67+K70+K74+K77+K81+K89+K103+K107+K111+K121+K128+K134+K138+K143+K151)</f>
        <v>45235</v>
      </c>
      <c r="L152" s="96">
        <f>SUM(L10+L22+L30+L36+L47+L54+L59+L63+L67+L70+L74+L77+L81+L89+L103+L107+L111+L121+L128+L134+L138+L143+L151)</f>
        <v>225960</v>
      </c>
      <c r="M152" s="96">
        <f>SUM(M10+M22+M30+M36+M47+M54+M59+M63+M67+M70+M74+M77+M81+M89+M103+M107+M111+M121+M128+M134+M138+M143+M151)</f>
        <v>153045</v>
      </c>
      <c r="N152" s="96">
        <f>SUM(N10+N22+N30+N36+N47+N54+N59+N63+N67+N70+N74+N77+N81+N89+N103+N107+N111+N121+N128+N134+N138+N143+N151)</f>
        <v>67500</v>
      </c>
      <c r="O152" s="96">
        <f>SUM(O10+O22+O30+O36+O47+O54+O59+O63+O67+O70+O74+O77+O81+O89+O103+O107+O111+O121+O128+O134+O138+O143+O151)</f>
        <v>20192</v>
      </c>
    </row>
    <row r="154" ht="12.75">
      <c r="F154" t="s">
        <v>84</v>
      </c>
    </row>
    <row r="155" spans="7:15" ht="12.75">
      <c r="G155" s="1" t="s">
        <v>17</v>
      </c>
      <c r="H155" s="1"/>
      <c r="I155" s="1"/>
      <c r="J155" s="104">
        <f aca="true" t="shared" si="0" ref="J155:O155">SUM(J8+J14+J32+J38+J48+J64+J79+J85+J93+J116+J125+J130)</f>
        <v>318292</v>
      </c>
      <c r="K155" s="106">
        <f t="shared" si="0"/>
        <v>43500</v>
      </c>
      <c r="L155" s="106">
        <f t="shared" si="0"/>
        <v>128800</v>
      </c>
      <c r="M155" s="106">
        <f t="shared" si="0"/>
        <v>85400</v>
      </c>
      <c r="N155" s="106">
        <f t="shared" si="0"/>
        <v>49800</v>
      </c>
      <c r="O155" s="106">
        <f t="shared" si="0"/>
        <v>10792</v>
      </c>
    </row>
    <row r="156" spans="7:10" ht="12.75">
      <c r="G156" s="1"/>
      <c r="H156" s="1"/>
      <c r="I156" s="1"/>
      <c r="J156" s="105"/>
    </row>
    <row r="157" spans="7:10" ht="12.75">
      <c r="G157" s="1" t="s">
        <v>18</v>
      </c>
      <c r="H157" s="1"/>
      <c r="I157" s="1"/>
      <c r="J157" s="105"/>
    </row>
    <row r="158" spans="7:15" ht="12.75">
      <c r="G158" s="1" t="s">
        <v>19</v>
      </c>
      <c r="H158" s="1"/>
      <c r="I158" s="1"/>
      <c r="J158" s="104">
        <f aca="true" t="shared" si="1" ref="J158:O158">SUM(J17+J28+J35+J40+J51+J68+J71+J80+J87+J96+J105+J109+J119+J133+J137+J141+J149)</f>
        <v>102700</v>
      </c>
      <c r="K158" s="106">
        <f t="shared" si="1"/>
        <v>2200</v>
      </c>
      <c r="L158" s="106">
        <f t="shared" si="1"/>
        <v>56500</v>
      </c>
      <c r="M158" s="106">
        <f t="shared" si="1"/>
        <v>23900</v>
      </c>
      <c r="N158" s="106">
        <f t="shared" si="1"/>
        <v>13300</v>
      </c>
      <c r="O158" s="106">
        <f t="shared" si="1"/>
        <v>6800</v>
      </c>
    </row>
    <row r="159" spans="7:10" ht="12.75">
      <c r="G159" s="1"/>
      <c r="H159" s="1"/>
      <c r="I159" s="1"/>
      <c r="J159" s="105"/>
    </row>
    <row r="160" spans="7:15" ht="12.75">
      <c r="G160" s="1" t="s">
        <v>20</v>
      </c>
      <c r="H160" s="1"/>
      <c r="I160" s="1"/>
      <c r="J160" s="104">
        <f aca="true" t="shared" si="2" ref="J160:O160">SUM(J26+J39+J53+J56+J60+J75+J78+J88+J98+J106+J142)</f>
        <v>24535</v>
      </c>
      <c r="K160" s="106">
        <f t="shared" si="2"/>
        <v>6035</v>
      </c>
      <c r="L160" s="106">
        <f t="shared" si="2"/>
        <v>4200</v>
      </c>
      <c r="M160" s="106">
        <f t="shared" si="2"/>
        <v>7300</v>
      </c>
      <c r="N160" s="106">
        <f t="shared" si="2"/>
        <v>4400</v>
      </c>
      <c r="O160" s="106">
        <f t="shared" si="2"/>
        <v>2600</v>
      </c>
    </row>
    <row r="161" spans="7:10" ht="12.75">
      <c r="G161" s="1"/>
      <c r="H161" s="1"/>
      <c r="I161" s="1"/>
      <c r="J161" s="105"/>
    </row>
    <row r="162" spans="7:10" ht="12.75">
      <c r="G162" s="1" t="s">
        <v>66</v>
      </c>
      <c r="H162" s="1"/>
      <c r="I162" s="1"/>
      <c r="J162" s="105"/>
    </row>
    <row r="163" spans="7:15" ht="12.75">
      <c r="G163" s="1" t="s">
        <v>67</v>
      </c>
      <c r="H163" s="1"/>
      <c r="I163" s="1"/>
      <c r="J163" s="104">
        <f aca="true" t="shared" si="3" ref="J163:O163">SUM(J101)</f>
        <v>1000</v>
      </c>
      <c r="K163" s="103">
        <f t="shared" si="3"/>
        <v>1000</v>
      </c>
      <c r="L163" s="103">
        <f t="shared" si="3"/>
        <v>0</v>
      </c>
      <c r="M163" s="103">
        <f t="shared" si="3"/>
        <v>0</v>
      </c>
      <c r="N163" s="103">
        <f t="shared" si="3"/>
        <v>0</v>
      </c>
      <c r="O163" s="103">
        <f t="shared" si="3"/>
        <v>0</v>
      </c>
    </row>
    <row r="164" spans="7:10" ht="12.75">
      <c r="G164" s="1"/>
      <c r="H164" s="1"/>
      <c r="I164" s="1"/>
      <c r="J164" s="105"/>
    </row>
    <row r="165" spans="7:10" ht="12.75">
      <c r="G165" s="1" t="s">
        <v>21</v>
      </c>
      <c r="H165" s="1"/>
      <c r="I165" s="1"/>
      <c r="J165" s="105"/>
    </row>
    <row r="166" spans="7:15" ht="12.75">
      <c r="G166" s="1" t="s">
        <v>22</v>
      </c>
      <c r="H166" s="1"/>
      <c r="I166" s="1"/>
      <c r="J166" s="105">
        <f aca="true" t="shared" si="4" ref="J166:O166">SUM(J126+J20)</f>
        <v>75405</v>
      </c>
      <c r="K166">
        <f t="shared" si="4"/>
        <v>2500</v>
      </c>
      <c r="L166">
        <f t="shared" si="4"/>
        <v>36460</v>
      </c>
      <c r="M166">
        <f t="shared" si="4"/>
        <v>36445</v>
      </c>
      <c r="N166">
        <f t="shared" si="4"/>
        <v>0</v>
      </c>
      <c r="O166">
        <f t="shared" si="4"/>
        <v>0</v>
      </c>
    </row>
    <row r="167" spans="7:10" ht="12.75">
      <c r="G167" s="1"/>
      <c r="H167" s="1"/>
      <c r="I167" s="1"/>
      <c r="J167" s="105"/>
    </row>
  </sheetData>
  <mergeCells count="3">
    <mergeCell ref="B7:D9"/>
    <mergeCell ref="K5:O5"/>
    <mergeCell ref="B144:D144"/>
  </mergeCells>
  <printOptions/>
  <pageMargins left="1.062992125984252" right="0.1968503937007874" top="0.9448818897637796" bottom="0.7874015748031497" header="0.15748031496062992" footer="0.1968503937007874"/>
  <pageSetup horizontalDpi="300" verticalDpi="300" orientation="landscape" paperSize="9" scale="84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Duma2</cp:lastModifiedBy>
  <cp:lastPrinted>2007-04-06T09:06:30Z</cp:lastPrinted>
  <dcterms:created xsi:type="dcterms:W3CDTF">2005-09-26T01:57:10Z</dcterms:created>
  <dcterms:modified xsi:type="dcterms:W3CDTF">2007-04-06T09:12:33Z</dcterms:modified>
  <cp:category/>
  <cp:version/>
  <cp:contentType/>
  <cp:contentStatus/>
</cp:coreProperties>
</file>