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2" sheetId="1" r:id="rId1"/>
  </sheets>
  <definedNames>
    <definedName name="_xlnm.Print_Titles" localSheetId="0">'2'!$9:$10</definedName>
    <definedName name="_xlnm.Print_Area" localSheetId="0">'2'!$A$1:$F$54</definedName>
  </definedNames>
  <calcPr calcId="114210" fullCalcOnLoad="1"/>
</workbook>
</file>

<file path=xl/calcChain.xml><?xml version="1.0" encoding="utf-8"?>
<calcChain xmlns="http://schemas.openxmlformats.org/spreadsheetml/2006/main">
  <c r="F53" i="1"/>
  <c r="F52"/>
  <c r="F51"/>
  <c r="F50"/>
  <c r="F49"/>
  <c r="F48"/>
  <c r="F47"/>
  <c r="F46"/>
  <c r="E46"/>
  <c r="D46"/>
  <c r="C46"/>
  <c r="F45"/>
  <c r="E45"/>
  <c r="D45"/>
  <c r="C45"/>
  <c r="F43"/>
  <c r="F41"/>
  <c r="F40"/>
  <c r="F39"/>
  <c r="F38"/>
  <c r="F37"/>
  <c r="E36"/>
  <c r="F36"/>
  <c r="D36"/>
  <c r="D28"/>
  <c r="C36"/>
  <c r="F35"/>
  <c r="F34"/>
  <c r="F33"/>
  <c r="F32"/>
  <c r="F31"/>
  <c r="F29"/>
  <c r="E29"/>
  <c r="D29"/>
  <c r="C29"/>
  <c r="C28"/>
  <c r="E25"/>
  <c r="D25"/>
  <c r="C25"/>
  <c r="F24"/>
  <c r="F23"/>
  <c r="F22"/>
  <c r="E21"/>
  <c r="F21"/>
  <c r="D21"/>
  <c r="C21"/>
  <c r="F20"/>
  <c r="F19"/>
  <c r="F18"/>
  <c r="F17"/>
  <c r="E16"/>
  <c r="F16"/>
  <c r="D16"/>
  <c r="D12"/>
  <c r="C16"/>
  <c r="C12"/>
  <c r="C11"/>
  <c r="C54"/>
  <c r="F15"/>
  <c r="F14"/>
  <c r="F13"/>
  <c r="E13"/>
  <c r="E12"/>
  <c r="D13"/>
  <c r="C13"/>
  <c r="D11"/>
  <c r="D54"/>
  <c r="F12"/>
  <c r="E28"/>
  <c r="F28"/>
  <c r="E11"/>
  <c r="F11"/>
  <c r="E54"/>
  <c r="F54"/>
</calcChain>
</file>

<file path=xl/sharedStrings.xml><?xml version="1.0" encoding="utf-8"?>
<sst xmlns="http://schemas.openxmlformats.org/spreadsheetml/2006/main" count="97" uniqueCount="97">
  <si>
    <t>к решению Думы города</t>
  </si>
  <si>
    <t>Ед.изм.:</t>
  </si>
  <si>
    <t>тыс.руб.</t>
  </si>
  <si>
    <t>КОД</t>
  </si>
  <si>
    <t>Источники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</si>
  <si>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</si>
  <si>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</si>
  <si>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</si>
  <si>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</si>
  <si>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</si>
  <si>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</si>
  <si>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</si>
  <si>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</si>
  <si>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</si>
  <si>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</si>
  <si>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</si>
  <si>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</si>
  <si>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</si>
  <si>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</si>
  <si>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</si>
  <si>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</si>
  <si>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</si>
  <si>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</si>
  <si>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</si>
  <si>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</si>
  <si>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</si>
  <si>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</si>
  <si>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</si>
  <si>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</si>
  <si>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</si>
  <si>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</si>
  <si>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</si>
  <si>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</si>
  <si>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</si>
  <si>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000 1 09 04052 04 0000 110</t>
  </si>
  <si>
    <t>Земельный налог (по обязательствам, возникшим до 01 января 2006 года), мобилизуемый на территориях городских округов</t>
  </si>
  <si>
    <t>000 1 09 07000 00 0000 110</t>
  </si>
  <si>
    <t>Прочие налоги и сборы (по отмененным местным налогам и сборам)</t>
  </si>
  <si>
    <t>НЕНАЛОГОВЫЕ ДОХОДЫ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</si>
  <si>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</si>
  <si>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</si>
  <si>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</si>
  <si>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городским округам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</si>
  <si>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</si>
  <si>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</si>
  <si>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</si>
  <si>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остающиеся после уплаты налогов и обязательных платежей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</si>
  <si>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</si>
  <si>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</si>
  <si>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</si>
  <si>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</si>
  <si>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</si>
  <si>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 xml:space="preserve">Доходы от оказания платных услуг (работ) и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</si>
  <si>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</si>
  <si>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</si>
  <si>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</si>
  <si>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</si>
  <si>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</si>
  <si>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</si>
  <si>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000 1 14 02043 04 0000 440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</si>
  <si>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</si>
  <si>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</si>
  <si>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</si>
  <si>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</si>
  <si>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</si>
  <si>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</si>
  <si>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</si>
  <si>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</si>
  <si>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</si>
  <si>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</si>
  <si>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</si>
  <si>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</si>
  <si>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</si>
  <si>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</si>
  <si>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</si>
  <si>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</si>
  <si>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 xml:space="preserve">Дотации бюджетам бюджетной системы Российской Федерации </t>
  </si>
  <si>
    <t>000 2 02 02000 00 0000 151</t>
  </si>
  <si>
    <t>Субсидии бюджетам бюджетной системы Российской Федерации (межбюджетные субсидии)</t>
  </si>
  <si>
    <t>000 2 02 03000 00 0000 151</t>
  </si>
  <si>
    <t xml:space="preserve">Субвенции бюджетам бюджетной системы Российской Федерациии </t>
  </si>
  <si>
    <t>000 2 02 04000 00 0000 151</t>
  </si>
  <si>
    <t>Иные межбюджетные трансферты</t>
  </si>
  <si>
    <t>000 2 07 00000 00 0000 180</t>
  </si>
  <si>
    <t>Прочие безвозмездные поступления</t>
  </si>
  <si>
    <t>000 2 18 00000 00 0000 000</t>
  </si>
  <si>
    <t>Доходы бюджетов бюджетной системы РФ от возврата остатков субсидий и субвенций прошлых лет</t>
  </si>
  <si>
    <t>000 2 19 00000 00 0000 000</t>
  </si>
  <si>
    <t>Возврат остатков субсидий и субвенций из бюджетов городских округов</t>
  </si>
  <si>
    <t>ИТОГО ДОХОДОВ</t>
  </si>
  <si>
    <t xml:space="preserve">Уточненный план на 2016 год </t>
  </si>
  <si>
    <t>Исполнено за 2016 год</t>
  </si>
  <si>
    <t>% исполнения к уточненному плану на 2016 год</t>
  </si>
  <si>
    <t>Утвержденный план на 2016 год</t>
  </si>
  <si>
    <t>Доходы бюджета по кодам видов доходов, подвидов доходов, классификации операций сектора государственного управления, относящихся к доходам бюджета  муниципального образования город Радужный за 2016 год.</t>
  </si>
  <si>
    <t>от 24.05.2017 № 247</t>
  </si>
  <si>
    <t>Приложение № 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</si>
</sst>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91" applyFont="1"/>
    <xf numFmtId="0" fontId="3" fillId="0" borderId="0" xfId="91" applyFont="1" applyFill="1" applyAlignment="1">
      <alignment horizontal="right"/>
    </xf>
    <xf numFmtId="0" fontId="3" fillId="0" borderId="0" xfId="91" applyFont="1" applyAlignment="1">
      <alignment horizontal="right"/>
    </xf>
    <xf numFmtId="0" fontId="2" fillId="0" borderId="0" xfId="91" applyFont="1" applyAlignment="1">
      <alignment horizontal="right"/>
    </xf>
    <xf numFmtId="0" fontId="4" fillId="0" borderId="1" xfId="91" applyFont="1" applyBorder="1" applyAlignment="1">
      <alignment horizontal="center" vertical="center"/>
    </xf>
    <xf numFmtId="0" fontId="4" fillId="0" borderId="1" xfId="91" applyFont="1" applyBorder="1" applyAlignment="1">
      <alignment horizontal="center" vertical="center" textRotation="90" wrapText="1"/>
    </xf>
    <xf numFmtId="0" fontId="4" fillId="0" borderId="1" xfId="91" applyFont="1" applyBorder="1" applyAlignment="1">
      <alignment horizontal="center"/>
    </xf>
    <xf numFmtId="0" fontId="4" fillId="2" borderId="1" xfId="91" applyFont="1" applyFill="1" applyBorder="1" applyAlignment="1">
      <alignment horizontal="center"/>
    </xf>
    <xf numFmtId="0" fontId="4" fillId="2" borderId="1" xfId="91" applyFont="1" applyFill="1" applyBorder="1" applyAlignment="1">
      <alignment horizontal="center" wrapText="1"/>
    </xf>
    <xf numFmtId="4" fontId="4" fillId="2" borderId="1" xfId="91" applyNumberFormat="1" applyFont="1" applyFill="1" applyBorder="1" applyAlignment="1">
      <alignment horizontal="right"/>
    </xf>
    <xf numFmtId="4" fontId="4" fillId="2" borderId="1" xfId="91" applyNumberFormat="1" applyFont="1" applyFill="1" applyBorder="1"/>
    <xf numFmtId="0" fontId="2" fillId="2" borderId="1" xfId="91" applyFont="1" applyFill="1" applyBorder="1"/>
    <xf numFmtId="0" fontId="4" fillId="0" borderId="1" xfId="91" applyFont="1" applyBorder="1"/>
    <xf numFmtId="4" fontId="4" fillId="0" borderId="1" xfId="91" applyNumberFormat="1" applyFont="1" applyBorder="1"/>
    <xf numFmtId="4" fontId="4" fillId="3" borderId="1" xfId="91" applyNumberFormat="1" applyFont="1" applyFill="1" applyBorder="1"/>
    <xf numFmtId="0" fontId="2" fillId="0" borderId="1" xfId="91" applyFont="1" applyBorder="1"/>
    <xf numFmtId="4" fontId="2" fillId="0" borderId="1" xfId="91" applyNumberFormat="1" applyFont="1" applyBorder="1"/>
    <xf numFmtId="2" fontId="4" fillId="0" borderId="1" xfId="91" applyNumberFormat="1" applyFont="1" applyBorder="1" applyAlignment="1">
      <alignment wrapText="1"/>
    </xf>
    <xf numFmtId="0" fontId="2" fillId="0" borderId="1" xfId="91" applyFont="1" applyBorder="1" applyAlignment="1">
      <alignment wrapText="1"/>
    </xf>
    <xf numFmtId="0" fontId="4" fillId="0" borderId="1" xfId="91" applyFont="1" applyBorder="1" applyAlignment="1">
      <alignment wrapText="1"/>
    </xf>
    <xf numFmtId="0" fontId="4" fillId="2" borderId="1" xfId="91" applyFont="1" applyFill="1" applyBorder="1"/>
    <xf numFmtId="0" fontId="4" fillId="3" borderId="1" xfId="91" applyFont="1" applyFill="1" applyBorder="1"/>
    <xf numFmtId="0" fontId="4" fillId="3" borderId="1" xfId="91" applyFont="1" applyFill="1" applyBorder="1" applyAlignment="1">
      <alignment horizontal="left" wrapText="1"/>
    </xf>
    <xf numFmtId="4" fontId="4" fillId="0" borderId="1" xfId="91" applyNumberFormat="1" applyFont="1" applyFill="1" applyBorder="1"/>
    <xf numFmtId="0" fontId="2" fillId="3" borderId="1" xfId="91" applyFont="1" applyFill="1" applyBorder="1"/>
    <xf numFmtId="0" fontId="2" fillId="3" borderId="1" xfId="91" applyFont="1" applyFill="1" applyBorder="1" applyAlignment="1">
      <alignment horizontal="left" wrapText="1"/>
    </xf>
    <xf numFmtId="4" fontId="2" fillId="3" borderId="1" xfId="91" applyNumberFormat="1" applyFont="1" applyFill="1" applyBorder="1"/>
    <xf numFmtId="0" fontId="4" fillId="3" borderId="1" xfId="91" applyFont="1" applyFill="1" applyBorder="1" applyAlignment="1">
      <alignment wrapText="1"/>
    </xf>
    <xf numFmtId="0" fontId="2" fillId="3" borderId="1" xfId="91" applyFont="1" applyFill="1" applyBorder="1" applyAlignment="1">
      <alignment wrapText="1"/>
    </xf>
    <xf numFmtId="0" fontId="2" fillId="3" borderId="1" xfId="91" applyNumberFormat="1" applyFont="1" applyFill="1" applyBorder="1" applyAlignment="1">
      <alignment wrapText="1"/>
    </xf>
    <xf numFmtId="0" fontId="4" fillId="2" borderId="1" xfId="91" applyFont="1" applyFill="1" applyBorder="1" applyAlignment="1">
      <alignment wrapText="1"/>
    </xf>
    <xf numFmtId="0" fontId="4" fillId="0" borderId="1" xfId="91" applyFont="1" applyFill="1" applyBorder="1"/>
    <xf numFmtId="0" fontId="4" fillId="0" borderId="1" xfId="91" applyFont="1" applyFill="1" applyBorder="1" applyAlignment="1">
      <alignment wrapText="1"/>
    </xf>
    <xf numFmtId="4" fontId="2" fillId="0" borderId="1" xfId="91" applyNumberFormat="1" applyFont="1" applyFill="1" applyBorder="1"/>
    <xf numFmtId="0" fontId="2" fillId="0" borderId="0" xfId="91" applyFont="1" applyAlignment="1">
      <alignment wrapText="1"/>
    </xf>
    <xf numFmtId="0" fontId="6" fillId="0" borderId="0" xfId="91" applyFont="1" applyAlignment="1">
      <alignment horizont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SheetLayoutView="100" workbookViewId="0">
      <selection activeCell="H9" sqref="H9"/>
    </sheetView>
  </sheetViews>
  <sheetFormatPr defaultRowHeight="12.75"/>
  <cols>
    <col min="1" max="1" width="24.5703125" style="1" customWidth="1"/>
    <col min="2" max="2" width="39.42578125" style="1" customWidth="1"/>
    <col min="3" max="3" width="11.42578125" style="1" customWidth="1"/>
    <col min="4" max="4" width="11.7109375" style="1" customWidth="1"/>
    <col min="5" max="5" width="11.42578125" style="1" customWidth="1"/>
    <col min="6" max="6" width="8.42578125" style="1" customWidth="1"/>
    <col min="7" max="16384" width="9.140625" style="1"/>
  </cols>
  <sheetData>
    <row r="1" spans="1:6" ht="15.75">
      <c r="D1" s="2"/>
      <c r="E1" s="2"/>
      <c r="F1" s="2" t="s">
        <v>96</v>
      </c>
    </row>
    <row r="2" spans="1:6" ht="15.75">
      <c r="D2" s="3"/>
      <c r="E2" s="3"/>
      <c r="F2" s="3" t="s">
        <v>0</v>
      </c>
    </row>
    <row r="3" spans="1:6" ht="15.75">
      <c r="D3" s="3"/>
      <c r="E3" s="3"/>
      <c r="F3" s="3" t="s">
        <v>95</v>
      </c>
    </row>
    <row r="4" spans="1:6">
      <c r="B4" s="4"/>
      <c r="C4" s="4"/>
    </row>
    <row r="5" spans="1:6">
      <c r="B5" s="4"/>
      <c r="C5" s="4"/>
    </row>
    <row r="6" spans="1:6">
      <c r="A6" s="36" t="s">
        <v>94</v>
      </c>
      <c r="B6" s="36"/>
      <c r="C6" s="36"/>
      <c r="D6" s="36"/>
      <c r="E6" s="36"/>
      <c r="F6" s="36"/>
    </row>
    <row r="7" spans="1:6" ht="50.25" customHeight="1">
      <c r="A7" s="36"/>
      <c r="B7" s="36"/>
      <c r="C7" s="36"/>
      <c r="D7" s="36"/>
      <c r="E7" s="36"/>
      <c r="F7" s="36"/>
    </row>
    <row r="8" spans="1:6">
      <c r="E8" s="4" t="s">
        <v>1</v>
      </c>
      <c r="F8" s="1" t="s">
        <v>2</v>
      </c>
    </row>
    <row r="9" spans="1:6" ht="128.25" customHeight="1">
      <c r="A9" s="5" t="s">
        <v>3</v>
      </c>
      <c r="B9" s="5" t="s">
        <v>4</v>
      </c>
      <c r="C9" s="6" t="s">
        <v>93</v>
      </c>
      <c r="D9" s="6" t="s">
        <v>90</v>
      </c>
      <c r="E9" s="6" t="s">
        <v>91</v>
      </c>
      <c r="F9" s="6" t="s">
        <v>92</v>
      </c>
    </row>
    <row r="10" spans="1:6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25.5">
      <c r="A11" s="8" t="s">
        <v>5</v>
      </c>
      <c r="B11" s="9" t="s">
        <v>6</v>
      </c>
      <c r="C11" s="10">
        <f>C12+C28</f>
        <v>695316.3</v>
      </c>
      <c r="D11" s="10">
        <f>D12+D28</f>
        <v>695629.79999999993</v>
      </c>
      <c r="E11" s="10">
        <f>E12+E28</f>
        <v>706550.45</v>
      </c>
      <c r="F11" s="11">
        <f t="shared" ref="F11:F29" si="0">E11*100/D11</f>
        <v>101.56989392921351</v>
      </c>
    </row>
    <row r="12" spans="1:6">
      <c r="A12" s="12"/>
      <c r="B12" s="8" t="s">
        <v>7</v>
      </c>
      <c r="C12" s="11">
        <f>C13++C15+C16+C21+C24+C25</f>
        <v>557635.1</v>
      </c>
      <c r="D12" s="11">
        <f>D13+D15+D16+D21+D24+D25</f>
        <v>564232.72</v>
      </c>
      <c r="E12" s="11">
        <f>E13+E15+E16+E21+E24+E25</f>
        <v>581047.64</v>
      </c>
      <c r="F12" s="11">
        <f t="shared" si="0"/>
        <v>102.98013911706504</v>
      </c>
    </row>
    <row r="13" spans="1:6">
      <c r="A13" s="13" t="s">
        <v>8</v>
      </c>
      <c r="B13" s="13" t="s">
        <v>9</v>
      </c>
      <c r="C13" s="14">
        <f>C14</f>
        <v>447439</v>
      </c>
      <c r="D13" s="14">
        <f>D14</f>
        <v>450760.62</v>
      </c>
      <c r="E13" s="14">
        <f>E14</f>
        <v>466810.38</v>
      </c>
      <c r="F13" s="15">
        <f t="shared" si="0"/>
        <v>103.56059497832797</v>
      </c>
    </row>
    <row r="14" spans="1:6">
      <c r="A14" s="16" t="s">
        <v>10</v>
      </c>
      <c r="B14" s="16" t="s">
        <v>11</v>
      </c>
      <c r="C14" s="17">
        <v>447439</v>
      </c>
      <c r="D14" s="17">
        <v>450760.62</v>
      </c>
      <c r="E14" s="17">
        <v>466810.38</v>
      </c>
      <c r="F14" s="15">
        <f t="shared" si="0"/>
        <v>103.56059497832797</v>
      </c>
    </row>
    <row r="15" spans="1:6" ht="44.25" customHeight="1">
      <c r="A15" s="13" t="s">
        <v>12</v>
      </c>
      <c r="B15" s="18" t="s">
        <v>13</v>
      </c>
      <c r="C15" s="17">
        <v>5345</v>
      </c>
      <c r="D15" s="17">
        <v>7345</v>
      </c>
      <c r="E15" s="17">
        <v>7692.16</v>
      </c>
      <c r="F15" s="15">
        <f t="shared" si="0"/>
        <v>104.72648059904697</v>
      </c>
    </row>
    <row r="16" spans="1:6">
      <c r="A16" s="13" t="s">
        <v>14</v>
      </c>
      <c r="B16" s="13" t="s">
        <v>15</v>
      </c>
      <c r="C16" s="14">
        <f>SUM(C17:C20)</f>
        <v>79681</v>
      </c>
      <c r="D16" s="14">
        <f>SUM(D17:D20)</f>
        <v>80372</v>
      </c>
      <c r="E16" s="14">
        <f>SUM(E17:E20)</f>
        <v>83162.86</v>
      </c>
      <c r="F16" s="15">
        <f t="shared" si="0"/>
        <v>103.47242820882894</v>
      </c>
    </row>
    <row r="17" spans="1:6" ht="25.5">
      <c r="A17" s="16" t="s">
        <v>16</v>
      </c>
      <c r="B17" s="19" t="s">
        <v>17</v>
      </c>
      <c r="C17" s="17">
        <v>50979</v>
      </c>
      <c r="D17" s="17">
        <v>55479</v>
      </c>
      <c r="E17" s="17">
        <v>56600.15</v>
      </c>
      <c r="F17" s="15">
        <f t="shared" si="0"/>
        <v>102.02085473782873</v>
      </c>
    </row>
    <row r="18" spans="1:6" ht="25.5">
      <c r="A18" s="16" t="s">
        <v>18</v>
      </c>
      <c r="B18" s="19" t="s">
        <v>19</v>
      </c>
      <c r="C18" s="17">
        <v>22936</v>
      </c>
      <c r="D18" s="17">
        <v>19127</v>
      </c>
      <c r="E18" s="17">
        <v>19359.43</v>
      </c>
      <c r="F18" s="15">
        <f t="shared" si="0"/>
        <v>101.21519318241229</v>
      </c>
    </row>
    <row r="19" spans="1:6">
      <c r="A19" s="16" t="s">
        <v>20</v>
      </c>
      <c r="B19" s="19" t="s">
        <v>21</v>
      </c>
      <c r="C19" s="17">
        <v>19</v>
      </c>
      <c r="D19" s="17">
        <v>19</v>
      </c>
      <c r="E19" s="17">
        <v>15.53</v>
      </c>
      <c r="F19" s="15">
        <f t="shared" si="0"/>
        <v>81.736842105263165</v>
      </c>
    </row>
    <row r="20" spans="1:6" ht="38.25">
      <c r="A20" s="16" t="s">
        <v>22</v>
      </c>
      <c r="B20" s="19" t="s">
        <v>23</v>
      </c>
      <c r="C20" s="17">
        <v>5747</v>
      </c>
      <c r="D20" s="17">
        <v>5747</v>
      </c>
      <c r="E20" s="17">
        <v>7187.75</v>
      </c>
      <c r="F20" s="15">
        <f t="shared" si="0"/>
        <v>125.06960153123369</v>
      </c>
    </row>
    <row r="21" spans="1:6">
      <c r="A21" s="13" t="s">
        <v>24</v>
      </c>
      <c r="B21" s="13" t="s">
        <v>25</v>
      </c>
      <c r="C21" s="14">
        <f>SUM(C22:C23)</f>
        <v>17660.099999999999</v>
      </c>
      <c r="D21" s="14">
        <f>SUM(D22:D23)</f>
        <v>18660.099999999999</v>
      </c>
      <c r="E21" s="15">
        <f>SUM(E22:E23)</f>
        <v>16639.73</v>
      </c>
      <c r="F21" s="15">
        <f t="shared" si="0"/>
        <v>89.172780424542211</v>
      </c>
    </row>
    <row r="22" spans="1:6">
      <c r="A22" s="16" t="s">
        <v>26</v>
      </c>
      <c r="B22" s="16" t="s">
        <v>27</v>
      </c>
      <c r="C22" s="17">
        <v>13160.1</v>
      </c>
      <c r="D22" s="17">
        <v>12160.1</v>
      </c>
      <c r="E22" s="17">
        <v>9931.51</v>
      </c>
      <c r="F22" s="15">
        <f t="shared" si="0"/>
        <v>81.672930321296704</v>
      </c>
    </row>
    <row r="23" spans="1:6">
      <c r="A23" s="16" t="s">
        <v>28</v>
      </c>
      <c r="B23" s="16" t="s">
        <v>29</v>
      </c>
      <c r="C23" s="17">
        <v>4500</v>
      </c>
      <c r="D23" s="17">
        <v>6500</v>
      </c>
      <c r="E23" s="17">
        <v>6708.22</v>
      </c>
      <c r="F23" s="15">
        <f t="shared" si="0"/>
        <v>103.20338461538462</v>
      </c>
    </row>
    <row r="24" spans="1:6">
      <c r="A24" s="13" t="s">
        <v>30</v>
      </c>
      <c r="B24" s="13" t="s">
        <v>31</v>
      </c>
      <c r="C24" s="14">
        <v>7510</v>
      </c>
      <c r="D24" s="14">
        <v>7095</v>
      </c>
      <c r="E24" s="14">
        <v>6742.47</v>
      </c>
      <c r="F24" s="15">
        <f t="shared" si="0"/>
        <v>95.031289640591964</v>
      </c>
    </row>
    <row r="25" spans="1:6" ht="38.25">
      <c r="A25" s="13" t="s">
        <v>32</v>
      </c>
      <c r="B25" s="20" t="s">
        <v>33</v>
      </c>
      <c r="C25" s="14">
        <f>SUM(C26:C26)</f>
        <v>0</v>
      </c>
      <c r="D25" s="14">
        <f>SUM(D26:D27)</f>
        <v>0</v>
      </c>
      <c r="E25" s="14">
        <f>SUM(E26:E27)</f>
        <v>0.04</v>
      </c>
      <c r="F25" s="15"/>
    </row>
    <row r="26" spans="1:6" ht="51">
      <c r="A26" s="16" t="s">
        <v>34</v>
      </c>
      <c r="B26" s="19" t="s">
        <v>35</v>
      </c>
      <c r="C26" s="17">
        <v>0</v>
      </c>
      <c r="D26" s="17">
        <v>0</v>
      </c>
      <c r="E26" s="17">
        <v>0.04</v>
      </c>
      <c r="F26" s="15"/>
    </row>
    <row r="27" spans="1:6" ht="25.5">
      <c r="A27" s="16" t="s">
        <v>36</v>
      </c>
      <c r="B27" s="19" t="s">
        <v>37</v>
      </c>
      <c r="C27" s="17">
        <v>0</v>
      </c>
      <c r="D27" s="17">
        <v>0</v>
      </c>
      <c r="E27" s="17">
        <v>0</v>
      </c>
      <c r="F27" s="15"/>
    </row>
    <row r="28" spans="1:6">
      <c r="A28" s="21"/>
      <c r="B28" s="8" t="s">
        <v>38</v>
      </c>
      <c r="C28" s="11">
        <f>C29+C34+C35+C36+C43+C44</f>
        <v>137681.20000000001</v>
      </c>
      <c r="D28" s="11">
        <f>D29+D34+D35+D36+D43+D44</f>
        <v>131397.07999999999</v>
      </c>
      <c r="E28" s="11">
        <f>E29+E34+E35+E36+E43+E44</f>
        <v>125502.80999999998</v>
      </c>
      <c r="F28" s="11">
        <f t="shared" si="0"/>
        <v>95.514154500236984</v>
      </c>
    </row>
    <row r="29" spans="1:6" ht="38.25">
      <c r="A29" s="22" t="s">
        <v>39</v>
      </c>
      <c r="B29" s="23" t="s">
        <v>40</v>
      </c>
      <c r="C29" s="15">
        <f>SUM(C30:C33)</f>
        <v>96764.200000000012</v>
      </c>
      <c r="D29" s="15">
        <f>SUM(D30:D33)</f>
        <v>80139.76999999999</v>
      </c>
      <c r="E29" s="15">
        <f>SUM(E30:E33)</f>
        <v>73667.639999999985</v>
      </c>
      <c r="F29" s="24">
        <f t="shared" si="0"/>
        <v>91.923947373445159</v>
      </c>
    </row>
    <row r="30" spans="1:6" ht="63.75">
      <c r="A30" s="25" t="s">
        <v>41</v>
      </c>
      <c r="B30" s="26" t="s">
        <v>42</v>
      </c>
      <c r="C30" s="27">
        <v>57.6</v>
      </c>
      <c r="D30" s="27">
        <v>0</v>
      </c>
      <c r="E30" s="27">
        <v>0</v>
      </c>
      <c r="F30" s="24"/>
    </row>
    <row r="31" spans="1:6" ht="102">
      <c r="A31" s="25" t="s">
        <v>43</v>
      </c>
      <c r="B31" s="26" t="s">
        <v>44</v>
      </c>
      <c r="C31" s="27">
        <v>90147.6</v>
      </c>
      <c r="D31" s="27">
        <v>75170.3</v>
      </c>
      <c r="E31" s="27">
        <v>69884.56</v>
      </c>
      <c r="F31" s="24">
        <f t="shared" ref="F31:F39" si="1">E31*100/D31</f>
        <v>92.96831328330471</v>
      </c>
    </row>
    <row r="32" spans="1:6" ht="51">
      <c r="A32" s="25" t="s">
        <v>45</v>
      </c>
      <c r="B32" s="26" t="s">
        <v>46</v>
      </c>
      <c r="C32" s="27">
        <v>930.7</v>
      </c>
      <c r="D32" s="27">
        <v>546.29</v>
      </c>
      <c r="E32" s="27">
        <v>546.29</v>
      </c>
      <c r="F32" s="24">
        <f t="shared" si="1"/>
        <v>100</v>
      </c>
    </row>
    <row r="33" spans="1:6" ht="89.25">
      <c r="A33" s="16" t="s">
        <v>47</v>
      </c>
      <c r="B33" s="19" t="s">
        <v>48</v>
      </c>
      <c r="C33" s="17">
        <v>5628.3</v>
      </c>
      <c r="D33" s="17">
        <v>4423.18</v>
      </c>
      <c r="E33" s="17">
        <v>3236.79</v>
      </c>
      <c r="F33" s="24">
        <f t="shared" si="1"/>
        <v>73.177894636890201</v>
      </c>
    </row>
    <row r="34" spans="1:6" ht="25.5">
      <c r="A34" s="13" t="s">
        <v>49</v>
      </c>
      <c r="B34" s="20" t="s">
        <v>50</v>
      </c>
      <c r="C34" s="14">
        <v>980.8</v>
      </c>
      <c r="D34" s="14">
        <v>3921.1</v>
      </c>
      <c r="E34" s="14">
        <v>4547.5200000000004</v>
      </c>
      <c r="F34" s="24">
        <f t="shared" si="1"/>
        <v>115.97561908648085</v>
      </c>
    </row>
    <row r="35" spans="1:6" ht="25.5">
      <c r="A35" s="22" t="s">
        <v>51</v>
      </c>
      <c r="B35" s="28" t="s">
        <v>52</v>
      </c>
      <c r="C35" s="15">
        <v>2500</v>
      </c>
      <c r="D35" s="15">
        <v>8763.5</v>
      </c>
      <c r="E35" s="15">
        <v>8267.34</v>
      </c>
      <c r="F35" s="24">
        <f t="shared" si="1"/>
        <v>94.338335140069603</v>
      </c>
    </row>
    <row r="36" spans="1:6" ht="25.5">
      <c r="A36" s="13" t="s">
        <v>53</v>
      </c>
      <c r="B36" s="20" t="s">
        <v>54</v>
      </c>
      <c r="C36" s="14">
        <f>SUM(C37:C41)</f>
        <v>29036.2</v>
      </c>
      <c r="D36" s="14">
        <f>SUM(D37:D42)</f>
        <v>30172.71</v>
      </c>
      <c r="E36" s="14">
        <f>SUM(E37:E42)</f>
        <v>31027.79</v>
      </c>
      <c r="F36" s="24">
        <f t="shared" si="1"/>
        <v>102.83395160726366</v>
      </c>
    </row>
    <row r="37" spans="1:6" ht="25.5">
      <c r="A37" s="16" t="s">
        <v>55</v>
      </c>
      <c r="B37" s="19" t="s">
        <v>56</v>
      </c>
      <c r="C37" s="17">
        <v>27961</v>
      </c>
      <c r="D37" s="17">
        <v>21777.31</v>
      </c>
      <c r="E37" s="17">
        <v>22236.59</v>
      </c>
      <c r="F37" s="24">
        <f t="shared" si="1"/>
        <v>102.10898407562733</v>
      </c>
    </row>
    <row r="38" spans="1:6" ht="109.5" customHeight="1">
      <c r="A38" s="16" t="s">
        <v>57</v>
      </c>
      <c r="B38" s="19" t="s">
        <v>58</v>
      </c>
      <c r="C38" s="17">
        <v>630.70000000000005</v>
      </c>
      <c r="D38" s="17">
        <v>7443.7</v>
      </c>
      <c r="E38" s="17">
        <v>7768.32</v>
      </c>
      <c r="F38" s="24">
        <f t="shared" si="1"/>
        <v>104.36100326450556</v>
      </c>
    </row>
    <row r="39" spans="1:6" ht="126" customHeight="1">
      <c r="A39" s="16" t="s">
        <v>59</v>
      </c>
      <c r="B39" s="19" t="s">
        <v>60</v>
      </c>
      <c r="C39" s="17">
        <v>0</v>
      </c>
      <c r="D39" s="17">
        <v>98.8</v>
      </c>
      <c r="E39" s="17">
        <v>98.8</v>
      </c>
      <c r="F39" s="24">
        <f t="shared" si="1"/>
        <v>100</v>
      </c>
    </row>
    <row r="40" spans="1:6" ht="60" customHeight="1">
      <c r="A40" s="16" t="s">
        <v>61</v>
      </c>
      <c r="B40" s="19" t="s">
        <v>62</v>
      </c>
      <c r="C40" s="17">
        <v>397.03</v>
      </c>
      <c r="D40" s="17">
        <v>734.03</v>
      </c>
      <c r="E40" s="17">
        <v>797.72</v>
      </c>
      <c r="F40" s="24">
        <f>E40*100/D40</f>
        <v>108.67675708077327</v>
      </c>
    </row>
    <row r="41" spans="1:6" ht="67.5" customHeight="1">
      <c r="A41" s="25" t="s">
        <v>63</v>
      </c>
      <c r="B41" s="29" t="s">
        <v>64</v>
      </c>
      <c r="C41" s="27">
        <v>47.47</v>
      </c>
      <c r="D41" s="27">
        <v>118.87</v>
      </c>
      <c r="E41" s="27">
        <v>118.87</v>
      </c>
      <c r="F41" s="24">
        <f>E41*100/D41</f>
        <v>100</v>
      </c>
    </row>
    <row r="42" spans="1:6" ht="105.75" customHeight="1">
      <c r="A42" s="25" t="s">
        <v>65</v>
      </c>
      <c r="B42" s="30" t="s">
        <v>66</v>
      </c>
      <c r="C42" s="27">
        <v>0</v>
      </c>
      <c r="D42" s="27">
        <v>0</v>
      </c>
      <c r="E42" s="27">
        <v>7.49</v>
      </c>
      <c r="F42" s="24"/>
    </row>
    <row r="43" spans="1:6">
      <c r="A43" s="13" t="s">
        <v>67</v>
      </c>
      <c r="B43" s="20" t="s">
        <v>68</v>
      </c>
      <c r="C43" s="14">
        <v>8400</v>
      </c>
      <c r="D43" s="14">
        <v>8400</v>
      </c>
      <c r="E43" s="14">
        <v>7987.67</v>
      </c>
      <c r="F43" s="24">
        <f>E43*100/D43</f>
        <v>95.091309523809528</v>
      </c>
    </row>
    <row r="44" spans="1:6">
      <c r="A44" s="13" t="s">
        <v>69</v>
      </c>
      <c r="B44" s="20" t="s">
        <v>70</v>
      </c>
      <c r="C44" s="14">
        <v>0</v>
      </c>
      <c r="D44" s="14">
        <v>0</v>
      </c>
      <c r="E44" s="14">
        <v>4.8499999999999996</v>
      </c>
      <c r="F44" s="24"/>
    </row>
    <row r="45" spans="1:6">
      <c r="A45" s="21" t="s">
        <v>71</v>
      </c>
      <c r="B45" s="31" t="s">
        <v>72</v>
      </c>
      <c r="C45" s="11">
        <f>C46+C51</f>
        <v>1892699.9000000001</v>
      </c>
      <c r="D45" s="11">
        <f>D46+D51+D52+D53</f>
        <v>2265252.9500000007</v>
      </c>
      <c r="E45" s="11">
        <f>E46+E51+E52+E53</f>
        <v>2254224.3500000006</v>
      </c>
      <c r="F45" s="11">
        <f t="shared" ref="F45:F54" si="2">E45*100/D45</f>
        <v>99.51314046407046</v>
      </c>
    </row>
    <row r="46" spans="1:6" ht="38.25">
      <c r="A46" s="13" t="s">
        <v>73</v>
      </c>
      <c r="B46" s="20" t="s">
        <v>74</v>
      </c>
      <c r="C46" s="14">
        <f>SUM(C47:C50)</f>
        <v>1892699.9000000001</v>
      </c>
      <c r="D46" s="14">
        <f>SUM(D47:D50)</f>
        <v>2210098.5100000002</v>
      </c>
      <c r="E46" s="14">
        <f>SUM(E47:E50)</f>
        <v>2199586.6700000004</v>
      </c>
      <c r="F46" s="24">
        <f t="shared" si="2"/>
        <v>99.524372332163608</v>
      </c>
    </row>
    <row r="47" spans="1:6" ht="25.5">
      <c r="A47" s="16" t="s">
        <v>75</v>
      </c>
      <c r="B47" s="19" t="s">
        <v>76</v>
      </c>
      <c r="C47" s="17">
        <v>598108.5</v>
      </c>
      <c r="D47" s="17">
        <v>716430.9</v>
      </c>
      <c r="E47" s="17">
        <v>716430.9</v>
      </c>
      <c r="F47" s="24">
        <f t="shared" si="2"/>
        <v>100</v>
      </c>
    </row>
    <row r="48" spans="1:6" ht="38.25">
      <c r="A48" s="16" t="s">
        <v>77</v>
      </c>
      <c r="B48" s="19" t="s">
        <v>78</v>
      </c>
      <c r="C48" s="17">
        <v>212335</v>
      </c>
      <c r="D48" s="17">
        <v>359316.83</v>
      </c>
      <c r="E48" s="17">
        <v>353659.55</v>
      </c>
      <c r="F48" s="24">
        <f t="shared" si="2"/>
        <v>98.425545499775225</v>
      </c>
    </row>
    <row r="49" spans="1:6" ht="25.5">
      <c r="A49" s="16" t="s">
        <v>79</v>
      </c>
      <c r="B49" s="19" t="s">
        <v>80</v>
      </c>
      <c r="C49" s="17">
        <v>1079623.3</v>
      </c>
      <c r="D49" s="17">
        <v>1111625.1399999999</v>
      </c>
      <c r="E49" s="17">
        <v>1108428.8700000001</v>
      </c>
      <c r="F49" s="24">
        <f t="shared" si="2"/>
        <v>99.712468719446221</v>
      </c>
    </row>
    <row r="50" spans="1:6">
      <c r="A50" s="16" t="s">
        <v>81</v>
      </c>
      <c r="B50" s="19" t="s">
        <v>82</v>
      </c>
      <c r="C50" s="17">
        <v>2633.1</v>
      </c>
      <c r="D50" s="17">
        <v>22725.64</v>
      </c>
      <c r="E50" s="27">
        <v>21067.35</v>
      </c>
      <c r="F50" s="24">
        <f t="shared" si="2"/>
        <v>92.702999783504453</v>
      </c>
    </row>
    <row r="51" spans="1:6">
      <c r="A51" s="13" t="s">
        <v>83</v>
      </c>
      <c r="B51" s="20" t="s">
        <v>84</v>
      </c>
      <c r="C51" s="15">
        <v>0</v>
      </c>
      <c r="D51" s="15">
        <v>59973.45</v>
      </c>
      <c r="E51" s="14">
        <v>59940.02</v>
      </c>
      <c r="F51" s="24">
        <f t="shared" si="2"/>
        <v>99.944258667793832</v>
      </c>
    </row>
    <row r="52" spans="1:6" ht="38.25">
      <c r="A52" s="32" t="s">
        <v>85</v>
      </c>
      <c r="B52" s="33" t="s">
        <v>86</v>
      </c>
      <c r="C52" s="34">
        <v>0</v>
      </c>
      <c r="D52" s="34">
        <v>344.81</v>
      </c>
      <c r="E52" s="34">
        <v>371.17</v>
      </c>
      <c r="F52" s="24">
        <f t="shared" si="2"/>
        <v>107.64478988428409</v>
      </c>
    </row>
    <row r="53" spans="1:6" ht="25.5">
      <c r="A53" s="32" t="s">
        <v>87</v>
      </c>
      <c r="B53" s="33" t="s">
        <v>88</v>
      </c>
      <c r="C53" s="34">
        <v>0</v>
      </c>
      <c r="D53" s="34">
        <v>-5163.82</v>
      </c>
      <c r="E53" s="34">
        <v>-5673.51</v>
      </c>
      <c r="F53" s="24">
        <f t="shared" si="2"/>
        <v>109.8704060172508</v>
      </c>
    </row>
    <row r="54" spans="1:6">
      <c r="A54" s="21"/>
      <c r="B54" s="31" t="s">
        <v>89</v>
      </c>
      <c r="C54" s="11">
        <f>C11+C45+C52+C53</f>
        <v>2588016.2000000002</v>
      </c>
      <c r="D54" s="11">
        <f>D11+D45</f>
        <v>2960882.7500000005</v>
      </c>
      <c r="E54" s="11">
        <f>E11+E45</f>
        <v>2960774.8000000007</v>
      </c>
      <c r="F54" s="11">
        <f t="shared" si="2"/>
        <v>99.996354127835701</v>
      </c>
    </row>
    <row r="55" spans="1:6">
      <c r="B55" s="35"/>
      <c r="C55" s="35"/>
    </row>
    <row r="56" spans="1:6">
      <c r="B56" s="35"/>
      <c r="C56" s="35"/>
    </row>
    <row r="57" spans="1:6">
      <c r="B57" s="35"/>
      <c r="C57" s="35"/>
    </row>
    <row r="58" spans="1:6">
      <c r="B58" s="35"/>
      <c r="C58" s="35"/>
    </row>
    <row r="59" spans="1:6">
      <c r="B59" s="35"/>
      <c r="C59" s="35"/>
    </row>
    <row r="60" spans="1:6">
      <c r="B60" s="35"/>
      <c r="C60" s="35"/>
    </row>
    <row r="61" spans="1:6">
      <c r="B61" s="35"/>
      <c r="C61" s="35"/>
    </row>
    <row r="62" spans="1:6">
      <c r="B62" s="35"/>
      <c r="C62" s="35"/>
    </row>
    <row r="63" spans="1:6">
      <c r="B63" s="35"/>
      <c r="C63" s="35"/>
    </row>
    <row r="64" spans="1:6">
      <c r="B64" s="35"/>
      <c r="C64" s="35"/>
    </row>
    <row r="65" spans="2:3">
      <c r="B65" s="35"/>
      <c r="C65" s="35"/>
    </row>
    <row r="66" spans="2:3">
      <c r="B66" s="35"/>
      <c r="C66" s="35"/>
    </row>
    <row r="67" spans="2:3">
      <c r="B67" s="35"/>
      <c r="C67" s="35"/>
    </row>
    <row r="68" spans="2:3">
      <c r="B68" s="35"/>
      <c r="C68" s="35"/>
    </row>
    <row r="69" spans="2:3">
      <c r="B69" s="35"/>
      <c r="C69" s="35"/>
    </row>
    <row r="70" spans="2:3">
      <c r="B70" s="35"/>
      <c r="C70" s="35"/>
    </row>
    <row r="71" spans="2:3">
      <c r="B71" s="35"/>
      <c r="C71" s="35"/>
    </row>
  </sheetData>
  <mergeCells count="1">
    <mergeCell ref="A6:F7"/>
  </mergeCells>
  <phoneticPr fontId="0" type="noConversion"/>
  <printOptions horizontalCentered="1"/>
  <pageMargins left="0.78740157480314965" right="0.39370078740157483" top="0.70866141732283472" bottom="0.27559055118110237" header="0.31496062992125984" footer="0.15748031496062992"/>
  <pageSetup paperSize="9" scale="84" firstPageNumber="3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2017-03-22T10:53:44Z</cp:lastPrinted>
  <dcterms:created xsi:type="dcterms:W3CDTF">2017-03-22T02:26:56Z</dcterms:created>
  <dcterms:modified xsi:type="dcterms:W3CDTF">2017-05-24T08:01:34Z</dcterms:modified>
</cp:coreProperties>
</file>