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21072" windowHeight="10800"/>
  </bookViews>
  <sheets>
    <sheet name="5" sheetId="2" r:id="rId1"/>
  </sheets>
  <definedNames>
    <definedName name="_xlnm.Print_Titles" localSheetId="0">'5'!$6:$6</definedName>
    <definedName name="_xlnm.Print_Area" localSheetId="0">'5'!$A$1:$G$92</definedName>
  </definedNames>
  <calcPr calcId="125725"/>
</workbook>
</file>

<file path=xl/calcChain.xml><?xml version="1.0" encoding="utf-8"?>
<calcChain xmlns="http://schemas.openxmlformats.org/spreadsheetml/2006/main">
  <c r="E81" i="2"/>
  <c r="E82"/>
  <c r="E83"/>
  <c r="F39"/>
  <c r="F38" s="1"/>
  <c r="D39"/>
  <c r="D38" s="1"/>
  <c r="D37" s="1"/>
  <c r="D36" s="1"/>
  <c r="D35" s="1"/>
  <c r="E40"/>
  <c r="F15"/>
  <c r="E15" s="1"/>
  <c r="D15"/>
  <c r="D14" s="1"/>
  <c r="D13" s="1"/>
  <c r="E16"/>
  <c r="F84"/>
  <c r="F87" s="1"/>
  <c r="F59"/>
  <c r="E59" s="1"/>
  <c r="D58"/>
  <c r="D57" s="1"/>
  <c r="F58"/>
  <c r="F57" s="1"/>
  <c r="E63"/>
  <c r="E60"/>
  <c r="D87"/>
  <c r="D92" s="1"/>
  <c r="D75"/>
  <c r="D74" s="1"/>
  <c r="D72"/>
  <c r="D71" s="1"/>
  <c r="D69"/>
  <c r="D68" s="1"/>
  <c r="D67" s="1"/>
  <c r="D55"/>
  <c r="D54" s="1"/>
  <c r="D53" s="1"/>
  <c r="D52" s="1"/>
  <c r="D50"/>
  <c r="D49" s="1"/>
  <c r="D48" s="1"/>
  <c r="D47" s="1"/>
  <c r="D45"/>
  <c r="D44" s="1"/>
  <c r="D43" s="1"/>
  <c r="D42" s="1"/>
  <c r="D33"/>
  <c r="D32" s="1"/>
  <c r="D30"/>
  <c r="D29" s="1"/>
  <c r="D27"/>
  <c r="D26" s="1"/>
  <c r="D21"/>
  <c r="D20" s="1"/>
  <c r="D19" s="1"/>
  <c r="D18" s="1"/>
  <c r="D17" s="1"/>
  <c r="D11"/>
  <c r="D10" s="1"/>
  <c r="D9" s="1"/>
  <c r="F89" l="1"/>
  <c r="E89" s="1"/>
  <c r="D8"/>
  <c r="D7" s="1"/>
  <c r="F14"/>
  <c r="E38"/>
  <c r="F37"/>
  <c r="F36" s="1"/>
  <c r="E39"/>
  <c r="E58"/>
  <c r="D66"/>
  <c r="D65" s="1"/>
  <c r="D64" s="1"/>
  <c r="D25"/>
  <c r="D24" s="1"/>
  <c r="D23" s="1"/>
  <c r="D41"/>
  <c r="E86"/>
  <c r="E85"/>
  <c r="E84"/>
  <c r="D77" l="1"/>
  <c r="F13"/>
  <c r="E13" s="1"/>
  <c r="F91"/>
  <c r="E91" s="1"/>
  <c r="E14"/>
  <c r="F35"/>
  <c r="E36"/>
  <c r="E37"/>
  <c r="E87"/>
  <c r="E76"/>
  <c r="E73"/>
  <c r="E70"/>
  <c r="E56"/>
  <c r="E51"/>
  <c r="E46"/>
  <c r="E28"/>
  <c r="F21"/>
  <c r="F20" s="1"/>
  <c r="E22"/>
  <c r="E35" l="1"/>
  <c r="F90"/>
  <c r="E12"/>
  <c r="E31"/>
  <c r="E34"/>
  <c r="F75"/>
  <c r="F74" s="1"/>
  <c r="F69"/>
  <c r="F68" s="1"/>
  <c r="F67" s="1"/>
  <c r="F55"/>
  <c r="F54" s="1"/>
  <c r="F50"/>
  <c r="F49" s="1"/>
  <c r="F48" s="1"/>
  <c r="F45"/>
  <c r="F44" s="1"/>
  <c r="F30"/>
  <c r="F29" s="1"/>
  <c r="F27"/>
  <c r="F26" s="1"/>
  <c r="F19"/>
  <c r="F18" s="1"/>
  <c r="F17" s="1"/>
  <c r="F11"/>
  <c r="F10" s="1"/>
  <c r="F92" l="1"/>
  <c r="E90"/>
  <c r="E92" s="1"/>
  <c r="F53"/>
  <c r="F52" s="1"/>
  <c r="E52" s="1"/>
  <c r="F43"/>
  <c r="F42" s="1"/>
  <c r="F9"/>
  <c r="E29"/>
  <c r="F72"/>
  <c r="E17"/>
  <c r="E11"/>
  <c r="E55"/>
  <c r="E18"/>
  <c r="E30"/>
  <c r="E20"/>
  <c r="E26"/>
  <c r="E45"/>
  <c r="E10"/>
  <c r="E21"/>
  <c r="E19"/>
  <c r="E27"/>
  <c r="E44"/>
  <c r="E54"/>
  <c r="E50"/>
  <c r="F8" l="1"/>
  <c r="F7" s="1"/>
  <c r="F71"/>
  <c r="F66" s="1"/>
  <c r="F65" s="1"/>
  <c r="F64" s="1"/>
  <c r="E53"/>
  <c r="E42"/>
  <c r="E43"/>
  <c r="E9"/>
  <c r="E72"/>
  <c r="E69"/>
  <c r="F33"/>
  <c r="F32" s="1"/>
  <c r="E49"/>
  <c r="E8" l="1"/>
  <c r="E7"/>
  <c r="E57"/>
  <c r="E75"/>
  <c r="E68"/>
  <c r="E33"/>
  <c r="F47"/>
  <c r="F41" s="1"/>
  <c r="E71" l="1"/>
  <c r="E74" l="1"/>
  <c r="E48"/>
  <c r="E47" l="1"/>
  <c r="E67"/>
  <c r="E32"/>
  <c r="F25"/>
  <c r="E41" l="1"/>
  <c r="E66"/>
  <c r="E25"/>
  <c r="F24"/>
  <c r="E65" l="1"/>
  <c r="E24"/>
  <c r="F23"/>
  <c r="F77" s="1"/>
  <c r="E23" l="1"/>
  <c r="E64"/>
  <c r="E77" l="1"/>
</calcChain>
</file>

<file path=xl/sharedStrings.xml><?xml version="1.0" encoding="utf-8"?>
<sst xmlns="http://schemas.openxmlformats.org/spreadsheetml/2006/main" count="277" uniqueCount="108">
  <si>
    <t/>
  </si>
  <si>
    <t>ИТОГО:</t>
  </si>
  <si>
    <t>7530299990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</si>
  <si>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</si>
  <si>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</si>
  <si>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</si>
  <si>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</si>
  <si>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Реализация мероприятий</t>
  </si>
  <si>
    <t>7530220850</t>
  </si>
  <si>
    <t>Расходы на проведение текущего ремонта зданий и сооружений</t>
  </si>
  <si>
    <t>7530220810</t>
  </si>
  <si>
    <t>243</t>
  </si>
  <si>
    <t>Закупка товаров, работ, услуг в целях капитального ремонта государственного (муниципального) имущества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</si>
  <si>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</si>
  <si>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</si>
  <si>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</si>
  <si>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7530000000</t>
  </si>
  <si>
    <t>Подпрограмма "Обеспечение благоустройства территории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</si>
  <si>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</si>
  <si>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</si>
  <si>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632</t>
  </si>
  <si>
    <t>6600361600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</si>
  <si>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</si>
  <si>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630</t>
  </si>
  <si>
    <t>Субсидии некоммерческим организациям (за исключением государственных (муниципальных) учреждений)</t>
  </si>
  <si>
    <t>600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</si>
  <si>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</si>
  <si>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</si>
  <si>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</si>
  <si>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</si>
  <si>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</si>
  <si>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</si>
  <si>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</si>
  <si>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</si>
  <si>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</si>
  <si>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</si>
  <si>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</si>
  <si>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</si>
  <si>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5550120850</t>
  </si>
  <si>
    <t>620</t>
  </si>
  <si>
    <t>Субсидии автономным учреждениям</t>
  </si>
  <si>
    <t>5550120810</t>
  </si>
  <si>
    <t>5550120700</t>
  </si>
  <si>
    <t>Расходы  на реализацию мероприятий по укреплению материально-технической базы</t>
  </si>
  <si>
    <t>5550100000</t>
  </si>
  <si>
    <t>Основное мероприятие "Принятие мер по обеспечению комплексной безопасности и комфортных условий в учреждениях, подведомственных комитету по физической культуре и спорту"</t>
  </si>
  <si>
    <t>5550000000</t>
  </si>
  <si>
    <t>Подпрограмма "Обеспечение комплексной безопасности и комфортных условий в учреждениях, подведомственных комитету по физической культуре и спорту"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</si>
  <si>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</si>
  <si>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</si>
  <si>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414</t>
  </si>
  <si>
    <t>5410320700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</si>
  <si>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</si>
  <si>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</si>
  <si>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Капитальные вложения в объекты государственной (муниципальной) собственности</t>
  </si>
  <si>
    <t>Расходы  на реализацию мероприятий по укреплению материально-технической базы учреждений</t>
  </si>
  <si>
    <t>5410300000</t>
  </si>
  <si>
    <t>Основное мероприятие "Укрепление материально-технической базы учреждений культуры"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</si>
  <si>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</si>
  <si>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</si>
  <si>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</si>
  <si>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</si>
  <si>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5180120810</t>
  </si>
  <si>
    <t xml:space="preserve">Расходы на проведение капитального ремонта зданий и сооружений 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</si>
  <si>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</si>
  <si>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</si>
  <si>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</si>
  <si>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</si>
  <si>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5100000000</t>
  </si>
  <si>
    <t>Муниципальная программа "Развитие образования в городе Радужный на 2019-2025 годы и на период до 2030 года"</t>
  </si>
  <si>
    <t>ВР</t>
  </si>
  <si>
    <t>ЦСР</t>
  </si>
  <si>
    <t>Наименование</t>
  </si>
  <si>
    <t>Сумма уточнений</t>
  </si>
  <si>
    <t xml:space="preserve">Уточненные ассигнования на 2019 год </t>
  </si>
  <si>
    <t>Примечание</t>
  </si>
  <si>
    <t xml:space="preserve">Распределение прочих безвозмездных поступлений  города Радужный на 2019 год </t>
  </si>
  <si>
    <t>к пояснительной записке по расходам</t>
  </si>
  <si>
    <t>Примечание:</t>
  </si>
  <si>
    <t>-ООО "РН-Юганскнефтегаз" договор от 01.10.2018 №38</t>
  </si>
  <si>
    <t>-ООО "РН-Юганскнефтегаз" договор от 01.10.2018 №39</t>
  </si>
  <si>
    <t>-ООО "РН-Юганскнефтегаз" договор от 01.10.2018 №40</t>
  </si>
  <si>
    <t xml:space="preserve"> -ПАО «Варьеганнефтегаз»  дог.№ 7381218/0337Д от 11.06.2018</t>
  </si>
  <si>
    <t>Остатки средств за счет безвозмездных поступлений на едином счете на 01.01.2019 года:</t>
  </si>
  <si>
    <t xml:space="preserve"> -ПАО «Варьеганнефтегаз»  дог.№ 7381217/0349Д от 14.06.2017 (остатки 2017 года)</t>
  </si>
  <si>
    <t xml:space="preserve"> -АО "Нижневартовское нефтегазодобывающее предприятие" по  договору № 7371218/0336Д  от 25.06.2018г.    </t>
  </si>
  <si>
    <t>Утвержденные ассигнования на 2019 год (решение Думы от 28.03.2019 № 444)</t>
  </si>
  <si>
    <t>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</si>
  <si>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Основное мероприятие "Реализация проектов (инициатив) граждан по вопросам местного значения"</t>
  </si>
  <si>
    <t>Субсидии бюджетным учреждениям</t>
  </si>
  <si>
    <t>на основании распоряжения администрации города Радужый от 09.04.2019 № 266р МБОУ СОШ №8 на реализацию проекта (инициативы) граждан по вопросам местного значения "Универсальная спортивная площадка МБОУ СОШ №8"</t>
  </si>
  <si>
    <t>на основании распоряжения администрации города Радужый от 13.05.2019 № 377р МАДОУ ДС №16 на реализацию проекта (инициативы) граждан по вопросам местного значения "Место под солнцем" в сумме 353,40 тыс. руб.</t>
  </si>
  <si>
    <t>на основании распоряжения администрации города Радужый от 08.04.2019 № 262р МАДОУ ДС №9 на реализацию проекта (инициативы) граждан по вопросам местного значения "Здоровым быть здорово" в сумме 81,00 тыс. руб.</t>
  </si>
  <si>
    <t>на основании распоряжения администрации города Радужый от 23.04.2019 № 310р МАДОУ ДС №10 на реализацию проекта (инициативы) граждан по вопросам местного значения "Здоровое питание-основа процветания" в сумме 138,79 тыс. руб.</t>
  </si>
  <si>
    <t>ИТОГО</t>
  </si>
  <si>
    <t xml:space="preserve"> -на реализацию проекта (инициативы) граждан по вопросам местного значения</t>
  </si>
  <si>
    <t>Всего за счет остатка на 01.01.2019</t>
  </si>
  <si>
    <t>Основное мероприятие "Укрепление материально-технической базы в организациях, подведомственных управлению образования и молодежной политики"</t>
  </si>
  <si>
    <t xml:space="preserve"> -за счет средств, поступивших из резервного фонда Правительства Тюменской области для АУ "ГМЦ "Вектор М" на приобретение оборудования.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</si>
  <si>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</si>
  <si>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Подпрограмма "Содействие развитию жилищного строительства"</t>
  </si>
  <si>
    <t>Основное мероприятие "Переселение граждан из непригодного для проживания жилищного фонда и создание наемных домов социального использования"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</si>
  <si>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</si>
  <si>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-за счет средств, поступивших из резервного фонда Правительства Тюменской области</t>
  </si>
  <si>
    <t xml:space="preserve"> - по соглашению о взаимном сотрудничестве с ООО "НПО РуссИнтеграл" на приобретение жилья в муниципальную собственность для переселения граждан из аварийного жилья</t>
  </si>
  <si>
    <t xml:space="preserve"> -по соглашению с ООО "НПО РуссИнтеграл"</t>
  </si>
  <si>
    <t>Приложение №5</t>
  </si>
  <si>
    <t xml:space="preserve"> - за счет остатка на 01.01.2019 по соглашению с ПАО НК "Роснефть" (ООО РН "Юганскнефтегаз") от 01.10.2018 № 40 на благоустройство улиц, дорог и территорий города Радужный (благоустройство территории по адресу:ХМАО-Югра, г.Радужный, 7 мкрн., район жилых домов №№10,12,14,15, выполнение эскизных и проектно-сметных решений(концепций) по объекту: ХМАО-Югра, г.Радужный, 5 микрорайон, Городской парк культуры и отдыха) в сумме 10651,90 тыс. руб.;   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</si>
</sst>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"/>
    <numFmt numFmtId="167" formatCode="00\.00\.00"/>
    <numFmt numFmtId="168" formatCode="#,##0.00_ ;[Red]\-#,##0.00\ 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1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 vertical="center" wrapText="1"/>
      <protection hidden="1"/>
    </xf>
    <xf numFmtId="0" fontId="10" fillId="0" borderId="14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/>
      <protection hidden="1"/>
    </xf>
    <xf numFmtId="164" fontId="10" fillId="0" borderId="2" xfId="1" applyNumberFormat="1" applyFont="1" applyFill="1" applyBorder="1" applyAlignment="1" applyProtection="1">
      <protection hidden="1"/>
    </xf>
    <xf numFmtId="164" fontId="10" fillId="0" borderId="3" xfId="1" applyNumberFormat="1" applyFont="1" applyFill="1" applyBorder="1" applyAlignment="1" applyProtection="1">
      <protection hidden="1"/>
    </xf>
    <xf numFmtId="0" fontId="10" fillId="0" borderId="13" xfId="5" applyNumberFormat="1" applyFont="1" applyFill="1" applyBorder="1" applyAlignment="1" applyProtection="1">
      <alignment horizontal="center" vertical="center" wrapText="1"/>
      <protection hidden="1"/>
    </xf>
    <xf numFmtId="167" fontId="10" fillId="2" borderId="12" xfId="1" applyNumberFormat="1" applyFont="1" applyFill="1" applyBorder="1" applyAlignment="1" applyProtection="1">
      <alignment vertical="center" wrapText="1"/>
      <protection hidden="1"/>
    </xf>
    <xf numFmtId="166" fontId="10" fillId="2" borderId="10" xfId="2" applyNumberFormat="1" applyFont="1" applyFill="1" applyBorder="1" applyAlignment="1" applyProtection="1">
      <alignment horizontal="center" vertical="center" wrapText="1"/>
      <protection hidden="1"/>
    </xf>
    <xf numFmtId="167" fontId="10" fillId="2" borderId="9" xfId="1" applyNumberFormat="1" applyFont="1" applyFill="1" applyBorder="1" applyAlignment="1" applyProtection="1">
      <alignment vertical="center" wrapText="1"/>
      <protection hidden="1"/>
    </xf>
    <xf numFmtId="166" fontId="10" fillId="2" borderId="7" xfId="2" applyNumberFormat="1" applyFont="1" applyFill="1" applyBorder="1" applyAlignment="1" applyProtection="1">
      <alignment horizontal="center" vertical="center" wrapText="1"/>
      <protection hidden="1"/>
    </xf>
    <xf numFmtId="167" fontId="13" fillId="2" borderId="9" xfId="1" applyNumberFormat="1" applyFont="1" applyFill="1" applyBorder="1" applyAlignment="1" applyProtection="1">
      <alignment vertical="center" wrapText="1"/>
      <protection hidden="1"/>
    </xf>
    <xf numFmtId="166" fontId="13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protection hidden="1"/>
    </xf>
    <xf numFmtId="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10" xfId="1" applyNumberFormat="1" applyFont="1" applyFill="1" applyBorder="1" applyAlignment="1" applyProtection="1">
      <alignment horizontal="center" vertical="center"/>
      <protection hidden="1"/>
    </xf>
    <xf numFmtId="164" fontId="10" fillId="2" borderId="11" xfId="1" applyNumberFormat="1" applyFont="1" applyFill="1" applyBorder="1" applyAlignment="1" applyProtection="1">
      <alignment horizontal="center" vertical="center"/>
      <protection hidden="1"/>
    </xf>
    <xf numFmtId="164" fontId="10" fillId="0" borderId="7" xfId="2" applyNumberFormat="1" applyFont="1" applyFill="1" applyBorder="1" applyAlignment="1" applyProtection="1">
      <alignment horizontal="center" vertical="center"/>
      <protection hidden="1"/>
    </xf>
    <xf numFmtId="165" fontId="10" fillId="2" borderId="7" xfId="1" applyNumberFormat="1" applyFont="1" applyFill="1" applyBorder="1" applyAlignment="1" applyProtection="1">
      <alignment horizontal="center" vertical="center"/>
      <protection hidden="1"/>
    </xf>
    <xf numFmtId="164" fontId="10" fillId="2" borderId="8" xfId="1" applyNumberFormat="1" applyFont="1" applyFill="1" applyBorder="1" applyAlignment="1" applyProtection="1">
      <alignment horizontal="center" vertical="center"/>
      <protection hidden="1"/>
    </xf>
    <xf numFmtId="165" fontId="13" fillId="2" borderId="7" xfId="1" applyNumberFormat="1" applyFont="1" applyFill="1" applyBorder="1" applyAlignment="1" applyProtection="1">
      <alignment horizontal="center" vertical="center"/>
      <protection hidden="1"/>
    </xf>
    <xf numFmtId="164" fontId="13" fillId="2" borderId="8" xfId="1" applyNumberFormat="1" applyFont="1" applyFill="1" applyBorder="1" applyAlignment="1" applyProtection="1">
      <alignment horizontal="center" vertical="center"/>
      <protection hidden="1"/>
    </xf>
    <xf numFmtId="164" fontId="13" fillId="0" borderId="7" xfId="2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/>
    <xf numFmtId="0" fontId="8" fillId="0" borderId="0" xfId="2" applyFont="1" applyFill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12" fillId="0" borderId="0" xfId="4" applyFont="1" applyFill="1" applyAlignment="1">
      <alignment horizontal="right"/>
    </xf>
    <xf numFmtId="168" fontId="8" fillId="0" borderId="0" xfId="2" applyNumberFormat="1" applyFont="1" applyFill="1"/>
    <xf numFmtId="0" fontId="8" fillId="0" borderId="0" xfId="2" applyFont="1" applyFill="1"/>
    <xf numFmtId="2" fontId="9" fillId="0" borderId="0" xfId="2" applyNumberFormat="1" applyFont="1" applyFill="1"/>
    <xf numFmtId="0" fontId="15" fillId="0" borderId="0" xfId="2" applyFont="1" applyFill="1"/>
    <xf numFmtId="49" fontId="15" fillId="0" borderId="0" xfId="2" applyNumberFormat="1" applyFont="1" applyFill="1"/>
    <xf numFmtId="164" fontId="13" fillId="3" borderId="1" xfId="1" applyNumberFormat="1" applyFont="1" applyFill="1" applyBorder="1" applyAlignment="1" applyProtection="1">
      <alignment horizontal="center" vertical="center"/>
      <protection hidden="1"/>
    </xf>
    <xf numFmtId="2" fontId="9" fillId="3" borderId="0" xfId="2" applyNumberFormat="1" applyFont="1" applyFill="1"/>
    <xf numFmtId="0" fontId="2" fillId="0" borderId="0" xfId="2" applyFont="1" applyFill="1"/>
    <xf numFmtId="164" fontId="10" fillId="2" borderId="18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19" xfId="1" applyNumberFormat="1" applyFont="1" applyFill="1" applyBorder="1" applyAlignment="1" applyProtection="1">
      <alignment horizontal="center" vertical="center" wrapText="1"/>
      <protection hidden="1"/>
    </xf>
    <xf numFmtId="164" fontId="13" fillId="2" borderId="19" xfId="1" applyNumberFormat="1" applyFont="1" applyFill="1" applyBorder="1" applyAlignment="1" applyProtection="1">
      <alignment horizontal="left" vertical="center" wrapText="1"/>
      <protection hidden="1"/>
    </xf>
    <xf numFmtId="164" fontId="13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16" fillId="0" borderId="0" xfId="1" applyFont="1"/>
    <xf numFmtId="168" fontId="16" fillId="0" borderId="0" xfId="1" applyNumberFormat="1" applyFont="1"/>
    <xf numFmtId="2" fontId="16" fillId="0" borderId="0" xfId="1" applyNumberFormat="1" applyFont="1"/>
    <xf numFmtId="0" fontId="17" fillId="0" borderId="0" xfId="1" applyFont="1"/>
    <xf numFmtId="0" fontId="9" fillId="0" borderId="0" xfId="2" applyFont="1" applyFill="1" applyAlignment="1">
      <alignment horizontal="right"/>
    </xf>
    <xf numFmtId="0" fontId="16" fillId="0" borderId="0" xfId="1" applyFont="1" applyAlignment="1">
      <alignment horizontal="right"/>
    </xf>
    <xf numFmtId="164" fontId="13" fillId="2" borderId="17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1" applyFont="1"/>
    <xf numFmtId="164" fontId="13" fillId="2" borderId="22" xfId="1" applyNumberFormat="1" applyFont="1" applyFill="1" applyBorder="1" applyAlignment="1" applyProtection="1">
      <alignment horizontal="center" vertical="center"/>
      <protection hidden="1"/>
    </xf>
    <xf numFmtId="164" fontId="13" fillId="2" borderId="25" xfId="1" applyNumberFormat="1" applyFont="1" applyFill="1" applyBorder="1" applyAlignment="1" applyProtection="1">
      <alignment horizontal="center" vertical="center"/>
      <protection hidden="1"/>
    </xf>
    <xf numFmtId="164" fontId="13" fillId="2" borderId="23" xfId="1" applyNumberFormat="1" applyFont="1" applyFill="1" applyBorder="1" applyAlignment="1" applyProtection="1">
      <alignment horizontal="center" vertical="center"/>
      <protection hidden="1"/>
    </xf>
    <xf numFmtId="167" fontId="13" fillId="2" borderId="20" xfId="1" applyNumberFormat="1" applyFont="1" applyFill="1" applyBorder="1" applyAlignment="1" applyProtection="1">
      <alignment horizontal="left" vertical="center" wrapText="1"/>
      <protection hidden="1"/>
    </xf>
    <xf numFmtId="167" fontId="13" fillId="2" borderId="24" xfId="1" applyNumberFormat="1" applyFont="1" applyFill="1" applyBorder="1" applyAlignment="1" applyProtection="1">
      <alignment horizontal="left" vertical="center" wrapText="1"/>
      <protection hidden="1"/>
    </xf>
    <xf numFmtId="167" fontId="13" fillId="2" borderId="21" xfId="1" applyNumberFormat="1" applyFont="1" applyFill="1" applyBorder="1" applyAlignment="1" applyProtection="1">
      <alignment horizontal="left" vertical="center" wrapText="1"/>
      <protection hidden="1"/>
    </xf>
    <xf numFmtId="166" fontId="13" fillId="2" borderId="22" xfId="2" applyNumberFormat="1" applyFont="1" applyFill="1" applyBorder="1" applyAlignment="1" applyProtection="1">
      <alignment horizontal="center" vertical="center" wrapText="1"/>
      <protection hidden="1"/>
    </xf>
    <xf numFmtId="166" fontId="13" fillId="2" borderId="25" xfId="2" applyNumberFormat="1" applyFont="1" applyFill="1" applyBorder="1" applyAlignment="1" applyProtection="1">
      <alignment horizontal="center" vertical="center" wrapText="1"/>
      <protection hidden="1"/>
    </xf>
    <xf numFmtId="166" fontId="13" fillId="2" borderId="23" xfId="2" applyNumberFormat="1" applyFont="1" applyFill="1" applyBorder="1" applyAlignment="1" applyProtection="1">
      <alignment horizontal="center" vertical="center" wrapText="1"/>
      <protection hidden="1"/>
    </xf>
    <xf numFmtId="165" fontId="13" fillId="2" borderId="22" xfId="1" applyNumberFormat="1" applyFont="1" applyFill="1" applyBorder="1" applyAlignment="1" applyProtection="1">
      <alignment horizontal="center" vertical="center"/>
      <protection hidden="1"/>
    </xf>
    <xf numFmtId="165" fontId="13" fillId="2" borderId="25" xfId="1" applyNumberFormat="1" applyFont="1" applyFill="1" applyBorder="1" applyAlignment="1" applyProtection="1">
      <alignment horizontal="center" vertical="center"/>
      <protection hidden="1"/>
    </xf>
    <xf numFmtId="165" fontId="13" fillId="2" borderId="23" xfId="1" applyNumberFormat="1" applyFont="1" applyFill="1" applyBorder="1" applyAlignment="1" applyProtection="1">
      <alignment horizontal="center" vertical="center"/>
      <protection hidden="1"/>
    </xf>
    <xf numFmtId="164" fontId="13" fillId="0" borderId="22" xfId="2" applyNumberFormat="1" applyFont="1" applyFill="1" applyBorder="1" applyAlignment="1" applyProtection="1">
      <alignment horizontal="center" vertical="center"/>
      <protection hidden="1"/>
    </xf>
    <xf numFmtId="164" fontId="13" fillId="0" borderId="25" xfId="2" applyNumberFormat="1" applyFont="1" applyFill="1" applyBorder="1" applyAlignment="1" applyProtection="1">
      <alignment horizontal="center" vertical="center"/>
      <protection hidden="1"/>
    </xf>
    <xf numFmtId="164" fontId="13" fillId="0" borderId="23" xfId="2" applyNumberFormat="1" applyFont="1" applyFill="1" applyBorder="1" applyAlignment="1" applyProtection="1">
      <alignment horizontal="center" vertical="center"/>
      <protection hidden="1"/>
    </xf>
    <xf numFmtId="164" fontId="13" fillId="2" borderId="15" xfId="1" applyNumberFormat="1" applyFont="1" applyFill="1" applyBorder="1" applyAlignment="1" applyProtection="1">
      <alignment horizontal="left" vertical="center" wrapText="1"/>
      <protection hidden="1"/>
    </xf>
    <xf numFmtId="164" fontId="13" fillId="2" borderId="17" xfId="1" applyNumberFormat="1" applyFont="1" applyFill="1" applyBorder="1" applyAlignment="1" applyProtection="1">
      <alignment horizontal="left" vertical="center" wrapText="1"/>
      <protection hidden="1"/>
    </xf>
    <xf numFmtId="164" fontId="13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2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Alignment="1">
      <alignment wrapText="1"/>
    </xf>
  </cellXfs>
  <cellStyles count="13">
    <cellStyle name="Обычный" xfId="0" builtinId="0"/>
    <cellStyle name="Обычный 2" xfId="1"/>
    <cellStyle name="Обычный 2 10" xfId="2"/>
    <cellStyle name="Обычный 2 10 2 2" xfId="5"/>
    <cellStyle name="Обычный 2 2" xfId="3"/>
    <cellStyle name="Обычный 2 3" xfId="6"/>
    <cellStyle name="Обычный 2 39" xfId="4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tabSelected="1" view="pageBreakPreview" zoomScale="82" zoomScaleNormal="100" zoomScaleSheetLayoutView="82" workbookViewId="0">
      <selection activeCell="C74" sqref="C74"/>
    </sheetView>
  </sheetViews>
  <sheetFormatPr defaultColWidth="9.109375" defaultRowHeight="13.2"/>
  <cols>
    <col min="1" max="1" width="73.33203125" style="1" customWidth="1"/>
    <col min="2" max="2" width="19.6640625" style="1" customWidth="1"/>
    <col min="3" max="3" width="8" style="1" customWidth="1"/>
    <col min="4" max="4" width="19.6640625" style="1" customWidth="1"/>
    <col min="5" max="5" width="11.88671875" style="1" customWidth="1"/>
    <col min="6" max="6" width="15.5546875" style="1" customWidth="1"/>
    <col min="7" max="7" width="59.77734375" style="1" customWidth="1"/>
    <col min="8" max="8" width="7" style="1" customWidth="1"/>
    <col min="9" max="220" width="9.109375" style="1" customWidth="1"/>
    <col min="221" max="16384" width="9.109375" style="1"/>
  </cols>
  <sheetData>
    <row r="1" spans="1:8" ht="15.6">
      <c r="A1" s="37"/>
      <c r="B1" s="79"/>
      <c r="C1" s="79"/>
      <c r="D1" s="79"/>
      <c r="E1" s="79"/>
      <c r="F1" s="79"/>
      <c r="G1" s="39" t="s">
        <v>106</v>
      </c>
      <c r="H1" s="2"/>
    </row>
    <row r="2" spans="1:8" ht="15.6">
      <c r="A2" s="38"/>
      <c r="B2" s="79"/>
      <c r="C2" s="79"/>
      <c r="D2" s="79"/>
      <c r="E2" s="79"/>
      <c r="F2" s="79"/>
      <c r="G2" s="39" t="s">
        <v>77</v>
      </c>
      <c r="H2" s="2"/>
    </row>
    <row r="3" spans="1:8" ht="15.6">
      <c r="A3" s="9"/>
      <c r="B3" s="10"/>
      <c r="C3" s="80"/>
      <c r="D3" s="80"/>
      <c r="E3" s="80"/>
      <c r="F3" s="80"/>
      <c r="G3" s="80"/>
      <c r="H3" s="2"/>
    </row>
    <row r="4" spans="1:8" ht="17.399999999999999">
      <c r="A4" s="81" t="s">
        <v>76</v>
      </c>
      <c r="B4" s="81"/>
      <c r="C4" s="81"/>
      <c r="D4" s="81"/>
      <c r="E4" s="81"/>
      <c r="F4" s="81"/>
      <c r="G4" s="82"/>
      <c r="H4" s="2"/>
    </row>
    <row r="5" spans="1:8" ht="13.8" thickBot="1">
      <c r="A5" s="8"/>
      <c r="B5" s="8"/>
      <c r="C5" s="7"/>
      <c r="D5" s="3"/>
      <c r="E5" s="3"/>
      <c r="F5" s="3"/>
      <c r="G5" s="3"/>
      <c r="H5" s="2"/>
    </row>
    <row r="6" spans="1:8" ht="69.599999999999994" thickBot="1">
      <c r="A6" s="25" t="s">
        <v>72</v>
      </c>
      <c r="B6" s="26" t="s">
        <v>71</v>
      </c>
      <c r="C6" s="27" t="s">
        <v>70</v>
      </c>
      <c r="D6" s="12" t="s">
        <v>86</v>
      </c>
      <c r="E6" s="13" t="s">
        <v>73</v>
      </c>
      <c r="F6" s="11" t="s">
        <v>74</v>
      </c>
      <c r="G6" s="17" t="s">
        <v>75</v>
      </c>
      <c r="H6" s="5" t="s">
        <v>0</v>
      </c>
    </row>
    <row r="7" spans="1:8" ht="27.6">
      <c r="A7" s="18" t="s">
        <v>69</v>
      </c>
      <c r="B7" s="19" t="s">
        <v>68</v>
      </c>
      <c r="C7" s="28" t="s">
        <v>0</v>
      </c>
      <c r="D7" s="29">
        <f>D8</f>
        <v>9500</v>
      </c>
      <c r="E7" s="30">
        <f>F7-D7</f>
        <v>1400</v>
      </c>
      <c r="F7" s="29">
        <f>F8</f>
        <v>10900</v>
      </c>
      <c r="G7" s="48"/>
      <c r="H7" s="6" t="s">
        <v>0</v>
      </c>
    </row>
    <row r="8" spans="1:8" ht="41.4">
      <c r="A8" s="20" t="s">
        <v>67</v>
      </c>
      <c r="B8" s="21" t="s">
        <v>66</v>
      </c>
      <c r="C8" s="31" t="s">
        <v>0</v>
      </c>
      <c r="D8" s="32">
        <f>D9+D13</f>
        <v>9500</v>
      </c>
      <c r="E8" s="30">
        <f t="shared" ref="E8:E53" si="0">F8-D8</f>
        <v>1400</v>
      </c>
      <c r="F8" s="32">
        <f>F9+F13</f>
        <v>10900</v>
      </c>
      <c r="G8" s="49"/>
      <c r="H8" s="6" t="s">
        <v>0</v>
      </c>
    </row>
    <row r="9" spans="1:8" ht="41.4">
      <c r="A9" s="20" t="s">
        <v>65</v>
      </c>
      <c r="B9" s="21" t="s">
        <v>64</v>
      </c>
      <c r="C9" s="31" t="s">
        <v>0</v>
      </c>
      <c r="D9" s="32">
        <f>D10</f>
        <v>9500</v>
      </c>
      <c r="E9" s="30">
        <f t="shared" si="0"/>
        <v>0</v>
      </c>
      <c r="F9" s="32">
        <f>F10</f>
        <v>9500</v>
      </c>
      <c r="G9" s="76"/>
      <c r="H9" s="6" t="s">
        <v>0</v>
      </c>
    </row>
    <row r="10" spans="1:8" ht="13.8">
      <c r="A10" s="22" t="s">
        <v>63</v>
      </c>
      <c r="B10" s="23" t="s">
        <v>62</v>
      </c>
      <c r="C10" s="33" t="s">
        <v>0</v>
      </c>
      <c r="D10" s="34">
        <f>D11</f>
        <v>9500</v>
      </c>
      <c r="E10" s="35">
        <f t="shared" si="0"/>
        <v>0</v>
      </c>
      <c r="F10" s="34">
        <f>F11</f>
        <v>9500</v>
      </c>
      <c r="G10" s="78"/>
      <c r="H10" s="6" t="s">
        <v>0</v>
      </c>
    </row>
    <row r="11" spans="1:8" ht="27.6">
      <c r="A11" s="22" t="s">
        <v>6</v>
      </c>
      <c r="B11" s="23" t="s">
        <v>62</v>
      </c>
      <c r="C11" s="33" t="s">
        <v>5</v>
      </c>
      <c r="D11" s="34">
        <f>D12</f>
        <v>9500</v>
      </c>
      <c r="E11" s="35">
        <f t="shared" si="0"/>
        <v>0</v>
      </c>
      <c r="F11" s="34">
        <f>F12</f>
        <v>9500</v>
      </c>
      <c r="G11" s="78"/>
      <c r="H11" s="6" t="s">
        <v>0</v>
      </c>
    </row>
    <row r="12" spans="1:8" ht="27.6">
      <c r="A12" s="22" t="s">
        <v>4</v>
      </c>
      <c r="B12" s="23" t="s">
        <v>62</v>
      </c>
      <c r="C12" s="33" t="s">
        <v>3</v>
      </c>
      <c r="D12" s="34">
        <v>9500</v>
      </c>
      <c r="E12" s="35">
        <f t="shared" si="0"/>
        <v>0</v>
      </c>
      <c r="F12" s="34">
        <v>9500</v>
      </c>
      <c r="G12" s="77"/>
      <c r="H12" s="6" t="s">
        <v>0</v>
      </c>
    </row>
    <row r="13" spans="1:8" ht="41.4">
      <c r="A13" s="20" t="s">
        <v>97</v>
      </c>
      <c r="B13" s="21">
        <v>5180200000</v>
      </c>
      <c r="C13" s="31" t="s">
        <v>0</v>
      </c>
      <c r="D13" s="32">
        <f>D14</f>
        <v>0</v>
      </c>
      <c r="E13" s="30">
        <f t="shared" ref="E13:E14" si="1">F13-D13</f>
        <v>1400</v>
      </c>
      <c r="F13" s="32">
        <f>F14</f>
        <v>1400</v>
      </c>
      <c r="G13" s="59"/>
      <c r="H13" s="6" t="s">
        <v>0</v>
      </c>
    </row>
    <row r="14" spans="1:8" ht="53.4" customHeight="1">
      <c r="A14" s="22" t="s">
        <v>43</v>
      </c>
      <c r="B14" s="23">
        <v>5180220700</v>
      </c>
      <c r="C14" s="33" t="s">
        <v>0</v>
      </c>
      <c r="D14" s="34">
        <f>D15</f>
        <v>0</v>
      </c>
      <c r="E14" s="35">
        <f t="shared" si="1"/>
        <v>1400</v>
      </c>
      <c r="F14" s="34">
        <f>F15</f>
        <v>1400</v>
      </c>
      <c r="G14" s="50" t="s">
        <v>98</v>
      </c>
      <c r="H14" s="6" t="s">
        <v>0</v>
      </c>
    </row>
    <row r="15" spans="1:8" ht="27.6">
      <c r="A15" s="22" t="s">
        <v>26</v>
      </c>
      <c r="B15" s="23">
        <v>5180220700</v>
      </c>
      <c r="C15" s="33">
        <v>600</v>
      </c>
      <c r="D15" s="34">
        <f>D16</f>
        <v>0</v>
      </c>
      <c r="E15" s="35">
        <f t="shared" ref="E15" si="2">F15-D15</f>
        <v>1400</v>
      </c>
      <c r="F15" s="34">
        <f>F16</f>
        <v>1400</v>
      </c>
      <c r="G15" s="59"/>
      <c r="H15" s="6" t="s">
        <v>0</v>
      </c>
    </row>
    <row r="16" spans="1:8" ht="13.8">
      <c r="A16" s="22" t="s">
        <v>40</v>
      </c>
      <c r="B16" s="23">
        <v>5180220700</v>
      </c>
      <c r="C16" s="33">
        <v>620</v>
      </c>
      <c r="D16" s="34">
        <v>0</v>
      </c>
      <c r="E16" s="35">
        <f t="shared" ref="E16" si="3">F16-D16</f>
        <v>1400</v>
      </c>
      <c r="F16" s="34">
        <v>1400</v>
      </c>
      <c r="G16" s="59"/>
      <c r="H16" s="6" t="s">
        <v>0</v>
      </c>
    </row>
    <row r="17" spans="1:8" ht="27.6">
      <c r="A17" s="20" t="s">
        <v>61</v>
      </c>
      <c r="B17" s="21" t="s">
        <v>60</v>
      </c>
      <c r="C17" s="31" t="s">
        <v>0</v>
      </c>
      <c r="D17" s="32">
        <f>D18</f>
        <v>49990</v>
      </c>
      <c r="E17" s="30">
        <f t="shared" si="0"/>
        <v>0</v>
      </c>
      <c r="F17" s="32">
        <f>F18</f>
        <v>49990</v>
      </c>
      <c r="G17" s="50"/>
      <c r="H17" s="6" t="s">
        <v>0</v>
      </c>
    </row>
    <row r="18" spans="1:8" ht="27.6">
      <c r="A18" s="20" t="s">
        <v>59</v>
      </c>
      <c r="B18" s="21" t="s">
        <v>58</v>
      </c>
      <c r="C18" s="31" t="s">
        <v>0</v>
      </c>
      <c r="D18" s="32">
        <f>D19</f>
        <v>49990</v>
      </c>
      <c r="E18" s="30">
        <f t="shared" si="0"/>
        <v>0</v>
      </c>
      <c r="F18" s="32">
        <f>F19</f>
        <v>49990</v>
      </c>
      <c r="G18" s="49"/>
      <c r="H18" s="6" t="s">
        <v>0</v>
      </c>
    </row>
    <row r="19" spans="1:8" ht="27.6">
      <c r="A19" s="20" t="s">
        <v>57</v>
      </c>
      <c r="B19" s="21" t="s">
        <v>56</v>
      </c>
      <c r="C19" s="31" t="s">
        <v>0</v>
      </c>
      <c r="D19" s="32">
        <f>D20</f>
        <v>49990</v>
      </c>
      <c r="E19" s="30">
        <f t="shared" si="0"/>
        <v>0</v>
      </c>
      <c r="F19" s="32">
        <f>F20</f>
        <v>49990</v>
      </c>
      <c r="G19" s="49"/>
      <c r="H19" s="6" t="s">
        <v>0</v>
      </c>
    </row>
    <row r="20" spans="1:8" ht="27.6">
      <c r="A20" s="22" t="s">
        <v>55</v>
      </c>
      <c r="B20" s="23" t="s">
        <v>51</v>
      </c>
      <c r="C20" s="33" t="s">
        <v>0</v>
      </c>
      <c r="D20" s="34">
        <f>D21</f>
        <v>49990</v>
      </c>
      <c r="E20" s="35">
        <f t="shared" si="0"/>
        <v>0</v>
      </c>
      <c r="F20" s="34">
        <f>F21</f>
        <v>49990</v>
      </c>
      <c r="G20" s="51"/>
      <c r="H20" s="6" t="s">
        <v>0</v>
      </c>
    </row>
    <row r="21" spans="1:8" ht="27.6">
      <c r="A21" s="22" t="s">
        <v>54</v>
      </c>
      <c r="B21" s="23" t="s">
        <v>51</v>
      </c>
      <c r="C21" s="33" t="s">
        <v>53</v>
      </c>
      <c r="D21" s="34">
        <f>D22</f>
        <v>49990</v>
      </c>
      <c r="E21" s="35">
        <f t="shared" si="0"/>
        <v>0</v>
      </c>
      <c r="F21" s="34">
        <f>F22</f>
        <v>49990</v>
      </c>
      <c r="G21" s="51"/>
      <c r="H21" s="6" t="s">
        <v>0</v>
      </c>
    </row>
    <row r="22" spans="1:8" ht="27.6">
      <c r="A22" s="22" t="s">
        <v>52</v>
      </c>
      <c r="B22" s="23" t="s">
        <v>51</v>
      </c>
      <c r="C22" s="33" t="s">
        <v>50</v>
      </c>
      <c r="D22" s="34">
        <v>49990</v>
      </c>
      <c r="E22" s="35">
        <f t="shared" si="0"/>
        <v>0</v>
      </c>
      <c r="F22" s="34">
        <v>49990</v>
      </c>
      <c r="G22" s="51"/>
      <c r="H22" s="6" t="s">
        <v>0</v>
      </c>
    </row>
    <row r="23" spans="1:8" ht="27.6">
      <c r="A23" s="20" t="s">
        <v>49</v>
      </c>
      <c r="B23" s="21" t="s">
        <v>48</v>
      </c>
      <c r="C23" s="31" t="s">
        <v>0</v>
      </c>
      <c r="D23" s="32">
        <f>D24</f>
        <v>4084.8100000000004</v>
      </c>
      <c r="E23" s="30">
        <f t="shared" si="0"/>
        <v>0</v>
      </c>
      <c r="F23" s="32">
        <f>F24</f>
        <v>4084.8100000000004</v>
      </c>
      <c r="G23" s="49"/>
      <c r="H23" s="6" t="s">
        <v>0</v>
      </c>
    </row>
    <row r="24" spans="1:8" ht="41.4">
      <c r="A24" s="20" t="s">
        <v>47</v>
      </c>
      <c r="B24" s="21" t="s">
        <v>46</v>
      </c>
      <c r="C24" s="31" t="s">
        <v>0</v>
      </c>
      <c r="D24" s="32">
        <f>D25</f>
        <v>4084.8100000000004</v>
      </c>
      <c r="E24" s="30">
        <f t="shared" si="0"/>
        <v>0</v>
      </c>
      <c r="F24" s="32">
        <f>F25</f>
        <v>4084.8100000000004</v>
      </c>
      <c r="G24" s="49"/>
      <c r="H24" s="6" t="s">
        <v>0</v>
      </c>
    </row>
    <row r="25" spans="1:8" ht="41.4">
      <c r="A25" s="20" t="s">
        <v>45</v>
      </c>
      <c r="B25" s="21" t="s">
        <v>44</v>
      </c>
      <c r="C25" s="31" t="s">
        <v>0</v>
      </c>
      <c r="D25" s="32">
        <f>D26+D29+D32</f>
        <v>4084.8100000000004</v>
      </c>
      <c r="E25" s="30">
        <f t="shared" si="0"/>
        <v>0</v>
      </c>
      <c r="F25" s="32">
        <f>F26+F29+F32</f>
        <v>4084.8100000000004</v>
      </c>
      <c r="G25" s="49"/>
      <c r="H25" s="6" t="s">
        <v>0</v>
      </c>
    </row>
    <row r="26" spans="1:8" ht="27.6">
      <c r="A26" s="22" t="s">
        <v>43</v>
      </c>
      <c r="B26" s="23" t="s">
        <v>42</v>
      </c>
      <c r="C26" s="33" t="s">
        <v>0</v>
      </c>
      <c r="D26" s="34">
        <f>D27</f>
        <v>3000</v>
      </c>
      <c r="E26" s="35">
        <f t="shared" si="0"/>
        <v>0</v>
      </c>
      <c r="F26" s="34">
        <f>F27</f>
        <v>3000</v>
      </c>
      <c r="G26" s="76"/>
      <c r="H26" s="6" t="s">
        <v>0</v>
      </c>
    </row>
    <row r="27" spans="1:8" ht="27.6">
      <c r="A27" s="22" t="s">
        <v>6</v>
      </c>
      <c r="B27" s="23" t="s">
        <v>42</v>
      </c>
      <c r="C27" s="33" t="s">
        <v>5</v>
      </c>
      <c r="D27" s="34">
        <f t="shared" ref="D27:F27" si="4">D28</f>
        <v>3000</v>
      </c>
      <c r="E27" s="35">
        <f t="shared" si="0"/>
        <v>0</v>
      </c>
      <c r="F27" s="34">
        <f t="shared" si="4"/>
        <v>3000</v>
      </c>
      <c r="G27" s="78"/>
      <c r="H27" s="6" t="s">
        <v>0</v>
      </c>
    </row>
    <row r="28" spans="1:8" ht="27.6">
      <c r="A28" s="22" t="s">
        <v>4</v>
      </c>
      <c r="B28" s="23" t="s">
        <v>42</v>
      </c>
      <c r="C28" s="33" t="s">
        <v>3</v>
      </c>
      <c r="D28" s="34">
        <v>3000</v>
      </c>
      <c r="E28" s="35">
        <f t="shared" si="0"/>
        <v>0</v>
      </c>
      <c r="F28" s="34">
        <v>3000</v>
      </c>
      <c r="G28" s="77"/>
      <c r="H28" s="6" t="s">
        <v>0</v>
      </c>
    </row>
    <row r="29" spans="1:8" ht="13.8">
      <c r="A29" s="22" t="s">
        <v>13</v>
      </c>
      <c r="B29" s="23" t="s">
        <v>41</v>
      </c>
      <c r="C29" s="33" t="s">
        <v>0</v>
      </c>
      <c r="D29" s="34">
        <f>D30</f>
        <v>884.07</v>
      </c>
      <c r="E29" s="35">
        <f t="shared" si="0"/>
        <v>0</v>
      </c>
      <c r="F29" s="34">
        <f>F30</f>
        <v>884.07</v>
      </c>
      <c r="G29" s="50"/>
      <c r="H29" s="6" t="s">
        <v>0</v>
      </c>
    </row>
    <row r="30" spans="1:8" ht="27.6">
      <c r="A30" s="22" t="s">
        <v>6</v>
      </c>
      <c r="B30" s="23" t="s">
        <v>41</v>
      </c>
      <c r="C30" s="33" t="s">
        <v>5</v>
      </c>
      <c r="D30" s="34">
        <f t="shared" ref="D30:F30" si="5">D31</f>
        <v>884.07</v>
      </c>
      <c r="E30" s="35">
        <f t="shared" si="0"/>
        <v>0</v>
      </c>
      <c r="F30" s="34">
        <f t="shared" si="5"/>
        <v>884.07</v>
      </c>
      <c r="G30" s="51"/>
      <c r="H30" s="6" t="s">
        <v>0</v>
      </c>
    </row>
    <row r="31" spans="1:8" ht="27.6">
      <c r="A31" s="22" t="s">
        <v>4</v>
      </c>
      <c r="B31" s="23" t="s">
        <v>41</v>
      </c>
      <c r="C31" s="33" t="s">
        <v>3</v>
      </c>
      <c r="D31" s="34">
        <v>884.07</v>
      </c>
      <c r="E31" s="35">
        <f t="shared" si="0"/>
        <v>0</v>
      </c>
      <c r="F31" s="34">
        <v>884.07</v>
      </c>
      <c r="G31" s="51"/>
      <c r="H31" s="6" t="s">
        <v>0</v>
      </c>
    </row>
    <row r="32" spans="1:8" ht="13.8">
      <c r="A32" s="22" t="s">
        <v>9</v>
      </c>
      <c r="B32" s="23" t="s">
        <v>38</v>
      </c>
      <c r="C32" s="33" t="s">
        <v>0</v>
      </c>
      <c r="D32" s="34">
        <f>D33</f>
        <v>200.74</v>
      </c>
      <c r="E32" s="35">
        <f t="shared" si="0"/>
        <v>0</v>
      </c>
      <c r="F32" s="34">
        <f>F33</f>
        <v>200.74</v>
      </c>
      <c r="G32" s="50"/>
      <c r="H32" s="6" t="s">
        <v>0</v>
      </c>
    </row>
    <row r="33" spans="1:8" ht="27.6">
      <c r="A33" s="22" t="s">
        <v>26</v>
      </c>
      <c r="B33" s="23" t="s">
        <v>38</v>
      </c>
      <c r="C33" s="33" t="s">
        <v>25</v>
      </c>
      <c r="D33" s="34">
        <f t="shared" ref="D33:F33" si="6">D34</f>
        <v>200.74</v>
      </c>
      <c r="E33" s="35">
        <f t="shared" si="0"/>
        <v>0</v>
      </c>
      <c r="F33" s="34">
        <f t="shared" si="6"/>
        <v>200.74</v>
      </c>
      <c r="G33" s="51"/>
      <c r="H33" s="6" t="s">
        <v>0</v>
      </c>
    </row>
    <row r="34" spans="1:8" ht="13.8">
      <c r="A34" s="22" t="s">
        <v>40</v>
      </c>
      <c r="B34" s="23" t="s">
        <v>38</v>
      </c>
      <c r="C34" s="33" t="s">
        <v>39</v>
      </c>
      <c r="D34" s="34">
        <v>200.74</v>
      </c>
      <c r="E34" s="35">
        <f t="shared" si="0"/>
        <v>0</v>
      </c>
      <c r="F34" s="34">
        <v>200.74</v>
      </c>
      <c r="G34" s="51"/>
      <c r="H34" s="6" t="s">
        <v>0</v>
      </c>
    </row>
    <row r="35" spans="1:8" ht="41.4">
      <c r="A35" s="20" t="s">
        <v>99</v>
      </c>
      <c r="B35" s="21">
        <v>5700000000</v>
      </c>
      <c r="C35" s="31" t="s">
        <v>0</v>
      </c>
      <c r="D35" s="32">
        <f>D36</f>
        <v>0</v>
      </c>
      <c r="E35" s="30">
        <f t="shared" ref="E35:E39" si="7">F35-D35</f>
        <v>1286.48</v>
      </c>
      <c r="F35" s="32">
        <f>F36</f>
        <v>1286.48</v>
      </c>
      <c r="G35" s="49"/>
      <c r="H35" s="6" t="s">
        <v>0</v>
      </c>
    </row>
    <row r="36" spans="1:8" ht="13.8">
      <c r="A36" s="20" t="s">
        <v>100</v>
      </c>
      <c r="B36" s="21">
        <v>5710000000</v>
      </c>
      <c r="C36" s="31" t="s">
        <v>0</v>
      </c>
      <c r="D36" s="32">
        <f>D37</f>
        <v>0</v>
      </c>
      <c r="E36" s="30">
        <f t="shared" si="7"/>
        <v>1286.48</v>
      </c>
      <c r="F36" s="32">
        <f>F37</f>
        <v>1286.48</v>
      </c>
      <c r="G36" s="50"/>
      <c r="H36" s="6" t="s">
        <v>0</v>
      </c>
    </row>
    <row r="37" spans="1:8" ht="41.4">
      <c r="A37" s="20" t="s">
        <v>101</v>
      </c>
      <c r="B37" s="21">
        <v>5710100000</v>
      </c>
      <c r="C37" s="31" t="s">
        <v>0</v>
      </c>
      <c r="D37" s="32">
        <f>D38</f>
        <v>0</v>
      </c>
      <c r="E37" s="30">
        <f t="shared" si="7"/>
        <v>1286.48</v>
      </c>
      <c r="F37" s="32">
        <f>F38</f>
        <v>1286.48</v>
      </c>
      <c r="G37" s="50"/>
      <c r="H37" s="6" t="s">
        <v>0</v>
      </c>
    </row>
    <row r="38" spans="1:8" s="52" customFormat="1" ht="13.8">
      <c r="A38" s="22" t="s">
        <v>7</v>
      </c>
      <c r="B38" s="23">
        <v>5710199990</v>
      </c>
      <c r="C38" s="33"/>
      <c r="D38" s="34">
        <f>D39</f>
        <v>0</v>
      </c>
      <c r="E38" s="35">
        <f t="shared" si="7"/>
        <v>1286.48</v>
      </c>
      <c r="F38" s="34">
        <f>F39</f>
        <v>1286.48</v>
      </c>
      <c r="G38" s="51"/>
      <c r="H38" s="6"/>
    </row>
    <row r="39" spans="1:8" ht="27.6">
      <c r="A39" s="22" t="s">
        <v>54</v>
      </c>
      <c r="B39" s="23">
        <v>5710199990</v>
      </c>
      <c r="C39" s="33" t="s">
        <v>53</v>
      </c>
      <c r="D39" s="34">
        <f>D40</f>
        <v>0</v>
      </c>
      <c r="E39" s="35">
        <f t="shared" si="7"/>
        <v>1286.48</v>
      </c>
      <c r="F39" s="34">
        <f>F40</f>
        <v>1286.48</v>
      </c>
      <c r="G39" s="76" t="s">
        <v>104</v>
      </c>
      <c r="H39" s="6" t="s">
        <v>0</v>
      </c>
    </row>
    <row r="40" spans="1:8" ht="27.6">
      <c r="A40" s="22" t="s">
        <v>102</v>
      </c>
      <c r="B40" s="23">
        <v>5710199990</v>
      </c>
      <c r="C40" s="33">
        <v>412</v>
      </c>
      <c r="D40" s="34">
        <v>0</v>
      </c>
      <c r="E40" s="35">
        <f t="shared" ref="E40" si="8">F40-D40</f>
        <v>1286.48</v>
      </c>
      <c r="F40" s="34">
        <v>1286.48</v>
      </c>
      <c r="G40" s="77"/>
      <c r="H40" s="6" t="s">
        <v>0</v>
      </c>
    </row>
    <row r="41" spans="1:8" ht="27.6">
      <c r="A41" s="20" t="s">
        <v>37</v>
      </c>
      <c r="B41" s="21" t="s">
        <v>36</v>
      </c>
      <c r="C41" s="31" t="s">
        <v>0</v>
      </c>
      <c r="D41" s="32">
        <f>D42+D47+D52</f>
        <v>2641.73</v>
      </c>
      <c r="E41" s="30">
        <f t="shared" si="0"/>
        <v>0</v>
      </c>
      <c r="F41" s="32">
        <f>F42+F47+F52</f>
        <v>2641.73</v>
      </c>
      <c r="G41" s="49"/>
      <c r="H41" s="6" t="s">
        <v>0</v>
      </c>
    </row>
    <row r="42" spans="1:8" ht="55.2">
      <c r="A42" s="20" t="s">
        <v>35</v>
      </c>
      <c r="B42" s="21" t="s">
        <v>34</v>
      </c>
      <c r="C42" s="31" t="s">
        <v>0</v>
      </c>
      <c r="D42" s="32">
        <f>D43</f>
        <v>1570</v>
      </c>
      <c r="E42" s="30">
        <f t="shared" si="0"/>
        <v>0</v>
      </c>
      <c r="F42" s="32">
        <f>F43</f>
        <v>1570</v>
      </c>
      <c r="G42" s="50"/>
      <c r="H42" s="6" t="s">
        <v>0</v>
      </c>
    </row>
    <row r="43" spans="1:8" ht="27.6">
      <c r="A43" s="22" t="s">
        <v>27</v>
      </c>
      <c r="B43" s="23" t="s">
        <v>33</v>
      </c>
      <c r="C43" s="33" t="s">
        <v>0</v>
      </c>
      <c r="D43" s="34">
        <f>D44</f>
        <v>1570</v>
      </c>
      <c r="E43" s="35">
        <f t="shared" si="0"/>
        <v>0</v>
      </c>
      <c r="F43" s="34">
        <f>F44</f>
        <v>1570</v>
      </c>
      <c r="G43" s="51"/>
      <c r="H43" s="6" t="s">
        <v>0</v>
      </c>
    </row>
    <row r="44" spans="1:8" ht="27.6">
      <c r="A44" s="22" t="s">
        <v>26</v>
      </c>
      <c r="B44" s="23" t="s">
        <v>33</v>
      </c>
      <c r="C44" s="33" t="s">
        <v>25</v>
      </c>
      <c r="D44" s="34">
        <f t="shared" ref="D44:F45" si="9">D45</f>
        <v>1570</v>
      </c>
      <c r="E44" s="35">
        <f t="shared" si="0"/>
        <v>0</v>
      </c>
      <c r="F44" s="34">
        <f t="shared" si="9"/>
        <v>1570</v>
      </c>
      <c r="G44" s="51"/>
      <c r="H44" s="6" t="s">
        <v>0</v>
      </c>
    </row>
    <row r="45" spans="1:8" ht="27.6">
      <c r="A45" s="22" t="s">
        <v>24</v>
      </c>
      <c r="B45" s="23" t="s">
        <v>33</v>
      </c>
      <c r="C45" s="33" t="s">
        <v>23</v>
      </c>
      <c r="D45" s="34">
        <f t="shared" si="9"/>
        <v>1570</v>
      </c>
      <c r="E45" s="35">
        <f t="shared" si="0"/>
        <v>0</v>
      </c>
      <c r="F45" s="34">
        <f t="shared" si="9"/>
        <v>1570</v>
      </c>
      <c r="G45" s="51"/>
      <c r="H45" s="6" t="s">
        <v>0</v>
      </c>
    </row>
    <row r="46" spans="1:8" ht="55.2">
      <c r="A46" s="22" t="s">
        <v>22</v>
      </c>
      <c r="B46" s="23" t="s">
        <v>33</v>
      </c>
      <c r="C46" s="33" t="s">
        <v>20</v>
      </c>
      <c r="D46" s="34">
        <v>1570</v>
      </c>
      <c r="E46" s="35">
        <f t="shared" si="0"/>
        <v>0</v>
      </c>
      <c r="F46" s="34">
        <v>1570</v>
      </c>
      <c r="G46" s="51"/>
      <c r="H46" s="6" t="s">
        <v>0</v>
      </c>
    </row>
    <row r="47" spans="1:8" ht="41.4">
      <c r="A47" s="20" t="s">
        <v>32</v>
      </c>
      <c r="B47" s="21" t="s">
        <v>31</v>
      </c>
      <c r="C47" s="31" t="s">
        <v>0</v>
      </c>
      <c r="D47" s="32">
        <f>D48</f>
        <v>271.73</v>
      </c>
      <c r="E47" s="30">
        <f t="shared" si="0"/>
        <v>0</v>
      </c>
      <c r="F47" s="32">
        <f>F48</f>
        <v>271.73</v>
      </c>
      <c r="G47" s="50"/>
      <c r="H47" s="6" t="s">
        <v>0</v>
      </c>
    </row>
    <row r="48" spans="1:8" ht="27.6">
      <c r="A48" s="22" t="s">
        <v>27</v>
      </c>
      <c r="B48" s="23" t="s">
        <v>30</v>
      </c>
      <c r="C48" s="33" t="s">
        <v>0</v>
      </c>
      <c r="D48" s="34">
        <f>D49</f>
        <v>271.73</v>
      </c>
      <c r="E48" s="35">
        <f t="shared" si="0"/>
        <v>0</v>
      </c>
      <c r="F48" s="34">
        <f>F49</f>
        <v>271.73</v>
      </c>
      <c r="G48" s="51"/>
      <c r="H48" s="6" t="s">
        <v>0</v>
      </c>
    </row>
    <row r="49" spans="1:8" ht="27.6">
      <c r="A49" s="22" t="s">
        <v>26</v>
      </c>
      <c r="B49" s="23" t="s">
        <v>30</v>
      </c>
      <c r="C49" s="33" t="s">
        <v>25</v>
      </c>
      <c r="D49" s="34">
        <f t="shared" ref="D49:F50" si="10">D50</f>
        <v>271.73</v>
      </c>
      <c r="E49" s="35">
        <f t="shared" si="0"/>
        <v>0</v>
      </c>
      <c r="F49" s="34">
        <f t="shared" si="10"/>
        <v>271.73</v>
      </c>
      <c r="G49" s="51"/>
      <c r="H49" s="6" t="s">
        <v>0</v>
      </c>
    </row>
    <row r="50" spans="1:8" ht="27.6">
      <c r="A50" s="22" t="s">
        <v>24</v>
      </c>
      <c r="B50" s="23" t="s">
        <v>30</v>
      </c>
      <c r="C50" s="33" t="s">
        <v>23</v>
      </c>
      <c r="D50" s="34">
        <f t="shared" si="10"/>
        <v>271.73</v>
      </c>
      <c r="E50" s="35">
        <f t="shared" si="0"/>
        <v>0</v>
      </c>
      <c r="F50" s="34">
        <f t="shared" si="10"/>
        <v>271.73</v>
      </c>
      <c r="G50" s="51"/>
      <c r="H50" s="6" t="s">
        <v>0</v>
      </c>
    </row>
    <row r="51" spans="1:8" ht="55.2">
      <c r="A51" s="22" t="s">
        <v>22</v>
      </c>
      <c r="B51" s="23" t="s">
        <v>30</v>
      </c>
      <c r="C51" s="33" t="s">
        <v>20</v>
      </c>
      <c r="D51" s="34">
        <v>271.73</v>
      </c>
      <c r="E51" s="35">
        <f t="shared" si="0"/>
        <v>0</v>
      </c>
      <c r="F51" s="34">
        <v>271.73</v>
      </c>
      <c r="G51" s="51"/>
      <c r="H51" s="6" t="s">
        <v>0</v>
      </c>
    </row>
    <row r="52" spans="1:8" ht="55.2">
      <c r="A52" s="20" t="s">
        <v>29</v>
      </c>
      <c r="B52" s="21" t="s">
        <v>28</v>
      </c>
      <c r="C52" s="31" t="s">
        <v>0</v>
      </c>
      <c r="D52" s="32">
        <f>D53</f>
        <v>800</v>
      </c>
      <c r="E52" s="30">
        <f t="shared" si="0"/>
        <v>0</v>
      </c>
      <c r="F52" s="32">
        <f>F53</f>
        <v>800</v>
      </c>
      <c r="G52" s="50"/>
      <c r="H52" s="6" t="s">
        <v>0</v>
      </c>
    </row>
    <row r="53" spans="1:8" ht="27.6">
      <c r="A53" s="22" t="s">
        <v>27</v>
      </c>
      <c r="B53" s="23" t="s">
        <v>21</v>
      </c>
      <c r="C53" s="33" t="s">
        <v>0</v>
      </c>
      <c r="D53" s="34">
        <f>D54</f>
        <v>800</v>
      </c>
      <c r="E53" s="35">
        <f t="shared" si="0"/>
        <v>0</v>
      </c>
      <c r="F53" s="34">
        <f>F54</f>
        <v>800</v>
      </c>
      <c r="G53" s="51"/>
      <c r="H53" s="6" t="s">
        <v>0</v>
      </c>
    </row>
    <row r="54" spans="1:8" ht="27.6">
      <c r="A54" s="22" t="s">
        <v>26</v>
      </c>
      <c r="B54" s="23" t="s">
        <v>21</v>
      </c>
      <c r="C54" s="33" t="s">
        <v>25</v>
      </c>
      <c r="D54" s="34">
        <f t="shared" ref="D54:F55" si="11">D55</f>
        <v>800</v>
      </c>
      <c r="E54" s="35">
        <f t="shared" ref="E54:E76" si="12">F54-D54</f>
        <v>0</v>
      </c>
      <c r="F54" s="34">
        <f t="shared" si="11"/>
        <v>800</v>
      </c>
      <c r="G54" s="51"/>
      <c r="H54" s="6" t="s">
        <v>0</v>
      </c>
    </row>
    <row r="55" spans="1:8" ht="27.6">
      <c r="A55" s="22" t="s">
        <v>24</v>
      </c>
      <c r="B55" s="23" t="s">
        <v>21</v>
      </c>
      <c r="C55" s="33" t="s">
        <v>23</v>
      </c>
      <c r="D55" s="34">
        <f t="shared" si="11"/>
        <v>800</v>
      </c>
      <c r="E55" s="35">
        <f t="shared" si="12"/>
        <v>0</v>
      </c>
      <c r="F55" s="34">
        <f t="shared" si="11"/>
        <v>800</v>
      </c>
      <c r="G55" s="51"/>
      <c r="H55" s="6" t="s">
        <v>0</v>
      </c>
    </row>
    <row r="56" spans="1:8" ht="55.2">
      <c r="A56" s="22" t="s">
        <v>22</v>
      </c>
      <c r="B56" s="23" t="s">
        <v>21</v>
      </c>
      <c r="C56" s="33" t="s">
        <v>20</v>
      </c>
      <c r="D56" s="34">
        <v>800</v>
      </c>
      <c r="E56" s="35">
        <f t="shared" si="12"/>
        <v>0</v>
      </c>
      <c r="F56" s="34">
        <v>800</v>
      </c>
      <c r="G56" s="51"/>
      <c r="H56" s="6" t="s">
        <v>0</v>
      </c>
    </row>
    <row r="57" spans="1:8" ht="55.2">
      <c r="A57" s="20" t="s">
        <v>87</v>
      </c>
      <c r="B57" s="21">
        <v>7100000000</v>
      </c>
      <c r="C57" s="31" t="s">
        <v>0</v>
      </c>
      <c r="D57" s="32">
        <f>D58</f>
        <v>0</v>
      </c>
      <c r="E57" s="30">
        <f t="shared" ref="E57" si="13">F57-D57</f>
        <v>917.6400000000001</v>
      </c>
      <c r="F57" s="32">
        <f>F58</f>
        <v>917.6400000000001</v>
      </c>
      <c r="G57" s="49"/>
      <c r="H57" s="6" t="s">
        <v>0</v>
      </c>
    </row>
    <row r="58" spans="1:8" ht="27.6">
      <c r="A58" s="20" t="s">
        <v>88</v>
      </c>
      <c r="B58" s="21">
        <v>7100600000</v>
      </c>
      <c r="C58" s="31"/>
      <c r="D58" s="32">
        <f>D59</f>
        <v>0</v>
      </c>
      <c r="E58" s="35">
        <f t="shared" si="12"/>
        <v>917.6400000000001</v>
      </c>
      <c r="F58" s="32">
        <f>F59</f>
        <v>917.6400000000001</v>
      </c>
      <c r="G58" s="49"/>
      <c r="H58" s="6"/>
    </row>
    <row r="59" spans="1:8" s="52" customFormat="1" ht="27.6">
      <c r="A59" s="22" t="s">
        <v>26</v>
      </c>
      <c r="B59" s="23">
        <v>7100699990</v>
      </c>
      <c r="C59" s="33">
        <v>600</v>
      </c>
      <c r="D59" s="34">
        <v>0</v>
      </c>
      <c r="E59" s="35">
        <f t="shared" si="12"/>
        <v>917.6400000000001</v>
      </c>
      <c r="F59" s="34">
        <f>F60+F63</f>
        <v>917.6400000000001</v>
      </c>
      <c r="G59" s="51"/>
      <c r="H59" s="6"/>
    </row>
    <row r="60" spans="1:8" s="52" customFormat="1" ht="62.4" customHeight="1">
      <c r="A60" s="64" t="s">
        <v>40</v>
      </c>
      <c r="B60" s="67">
        <v>7100699990</v>
      </c>
      <c r="C60" s="70">
        <v>620</v>
      </c>
      <c r="D60" s="61">
        <v>0</v>
      </c>
      <c r="E60" s="73">
        <f t="shared" si="12"/>
        <v>573.19000000000005</v>
      </c>
      <c r="F60" s="61">
        <v>573.19000000000005</v>
      </c>
      <c r="G60" s="50" t="s">
        <v>91</v>
      </c>
      <c r="H60" s="6"/>
    </row>
    <row r="61" spans="1:8" s="52" customFormat="1" ht="64.2" customHeight="1">
      <c r="A61" s="65"/>
      <c r="B61" s="68"/>
      <c r="C61" s="71"/>
      <c r="D61" s="62"/>
      <c r="E61" s="74"/>
      <c r="F61" s="62"/>
      <c r="G61" s="50" t="s">
        <v>93</v>
      </c>
      <c r="H61" s="6"/>
    </row>
    <row r="62" spans="1:8" s="52" customFormat="1" ht="68.400000000000006" customHeight="1">
      <c r="A62" s="66"/>
      <c r="B62" s="69"/>
      <c r="C62" s="72"/>
      <c r="D62" s="63"/>
      <c r="E62" s="75"/>
      <c r="F62" s="63"/>
      <c r="G62" s="50" t="s">
        <v>92</v>
      </c>
      <c r="H62" s="6"/>
    </row>
    <row r="63" spans="1:8" s="52" customFormat="1" ht="64.8" customHeight="1">
      <c r="A63" s="22" t="s">
        <v>89</v>
      </c>
      <c r="B63" s="23">
        <v>7100699990</v>
      </c>
      <c r="C63" s="33">
        <v>610</v>
      </c>
      <c r="D63" s="34">
        <v>0</v>
      </c>
      <c r="E63" s="35">
        <f t="shared" ref="E63" si="14">F63-D63</f>
        <v>344.45</v>
      </c>
      <c r="F63" s="34">
        <v>344.45</v>
      </c>
      <c r="G63" s="50" t="s">
        <v>90</v>
      </c>
      <c r="H63" s="6"/>
    </row>
    <row r="64" spans="1:8" ht="27.6">
      <c r="A64" s="20" t="s">
        <v>19</v>
      </c>
      <c r="B64" s="21" t="s">
        <v>18</v>
      </c>
      <c r="C64" s="31" t="s">
        <v>0</v>
      </c>
      <c r="D64" s="32">
        <f>D65</f>
        <v>5001.8</v>
      </c>
      <c r="E64" s="30">
        <f t="shared" si="12"/>
        <v>10651.900000000001</v>
      </c>
      <c r="F64" s="32">
        <f>F65</f>
        <v>15653.7</v>
      </c>
      <c r="G64" s="49"/>
      <c r="H64" s="6" t="s">
        <v>0</v>
      </c>
    </row>
    <row r="65" spans="1:8" ht="27.6">
      <c r="A65" s="20" t="s">
        <v>17</v>
      </c>
      <c r="B65" s="21" t="s">
        <v>16</v>
      </c>
      <c r="C65" s="31" t="s">
        <v>0</v>
      </c>
      <c r="D65" s="32">
        <f>D66</f>
        <v>5001.8</v>
      </c>
      <c r="E65" s="30">
        <f t="shared" si="12"/>
        <v>10651.900000000001</v>
      </c>
      <c r="F65" s="32">
        <f>F66</f>
        <v>15653.7</v>
      </c>
      <c r="G65" s="49"/>
      <c r="H65" s="6" t="s">
        <v>0</v>
      </c>
    </row>
    <row r="66" spans="1:8" ht="27.6">
      <c r="A66" s="20" t="s">
        <v>15</v>
      </c>
      <c r="B66" s="21" t="s">
        <v>14</v>
      </c>
      <c r="C66" s="31" t="s">
        <v>0</v>
      </c>
      <c r="D66" s="32">
        <f>D67+D71+D74</f>
        <v>5001.8</v>
      </c>
      <c r="E66" s="30">
        <f t="shared" si="12"/>
        <v>10651.900000000001</v>
      </c>
      <c r="F66" s="32">
        <f>F67+F71+F74</f>
        <v>15653.7</v>
      </c>
      <c r="G66" s="49"/>
      <c r="H66" s="6" t="s">
        <v>0</v>
      </c>
    </row>
    <row r="67" spans="1:8" ht="13.8">
      <c r="A67" s="22" t="s">
        <v>13</v>
      </c>
      <c r="B67" s="23" t="s">
        <v>10</v>
      </c>
      <c r="C67" s="33" t="s">
        <v>0</v>
      </c>
      <c r="D67" s="34">
        <f>D68</f>
        <v>3420.38</v>
      </c>
      <c r="E67" s="35">
        <f t="shared" si="12"/>
        <v>0</v>
      </c>
      <c r="F67" s="34">
        <f>F68</f>
        <v>3420.38</v>
      </c>
      <c r="G67" s="50"/>
      <c r="H67" s="6" t="s">
        <v>0</v>
      </c>
    </row>
    <row r="68" spans="1:8" ht="27.6">
      <c r="A68" s="22" t="s">
        <v>6</v>
      </c>
      <c r="B68" s="23" t="s">
        <v>10</v>
      </c>
      <c r="C68" s="33" t="s">
        <v>5</v>
      </c>
      <c r="D68" s="34">
        <f t="shared" ref="D68:F69" si="15">D69</f>
        <v>3420.38</v>
      </c>
      <c r="E68" s="35">
        <f t="shared" si="12"/>
        <v>0</v>
      </c>
      <c r="F68" s="34">
        <f t="shared" si="15"/>
        <v>3420.38</v>
      </c>
      <c r="G68" s="51"/>
      <c r="H68" s="6" t="s">
        <v>0</v>
      </c>
    </row>
    <row r="69" spans="1:8" ht="27.6">
      <c r="A69" s="22" t="s">
        <v>4</v>
      </c>
      <c r="B69" s="23" t="s">
        <v>10</v>
      </c>
      <c r="C69" s="33" t="s">
        <v>3</v>
      </c>
      <c r="D69" s="34">
        <f t="shared" si="15"/>
        <v>3420.38</v>
      </c>
      <c r="E69" s="35">
        <f t="shared" si="12"/>
        <v>0</v>
      </c>
      <c r="F69" s="34">
        <f t="shared" si="15"/>
        <v>3420.38</v>
      </c>
      <c r="G69" s="51"/>
      <c r="H69" s="6" t="s">
        <v>0</v>
      </c>
    </row>
    <row r="70" spans="1:8" ht="27.6">
      <c r="A70" s="22" t="s">
        <v>12</v>
      </c>
      <c r="B70" s="23" t="s">
        <v>10</v>
      </c>
      <c r="C70" s="33" t="s">
        <v>11</v>
      </c>
      <c r="D70" s="34">
        <v>3420.38</v>
      </c>
      <c r="E70" s="35">
        <f t="shared" si="12"/>
        <v>0</v>
      </c>
      <c r="F70" s="34">
        <v>3420.38</v>
      </c>
      <c r="G70" s="51"/>
      <c r="H70" s="6" t="s">
        <v>0</v>
      </c>
    </row>
    <row r="71" spans="1:8" ht="13.8">
      <c r="A71" s="22" t="s">
        <v>9</v>
      </c>
      <c r="B71" s="23" t="s">
        <v>8</v>
      </c>
      <c r="C71" s="33" t="s">
        <v>0</v>
      </c>
      <c r="D71" s="34">
        <f>D72</f>
        <v>1500.13</v>
      </c>
      <c r="E71" s="35">
        <f t="shared" si="12"/>
        <v>0</v>
      </c>
      <c r="F71" s="34">
        <f>F72</f>
        <v>1500.13</v>
      </c>
      <c r="G71" s="50"/>
      <c r="H71" s="6" t="s">
        <v>0</v>
      </c>
    </row>
    <row r="72" spans="1:8" ht="27.6">
      <c r="A72" s="22" t="s">
        <v>6</v>
      </c>
      <c r="B72" s="23" t="s">
        <v>8</v>
      </c>
      <c r="C72" s="33" t="s">
        <v>5</v>
      </c>
      <c r="D72" s="34">
        <f t="shared" ref="D72:F72" si="16">D73</f>
        <v>1500.13</v>
      </c>
      <c r="E72" s="35">
        <f t="shared" si="12"/>
        <v>0</v>
      </c>
      <c r="F72" s="34">
        <f t="shared" si="16"/>
        <v>1500.13</v>
      </c>
      <c r="G72" s="51"/>
      <c r="H72" s="6" t="s">
        <v>0</v>
      </c>
    </row>
    <row r="73" spans="1:8" ht="27.6">
      <c r="A73" s="22" t="s">
        <v>4</v>
      </c>
      <c r="B73" s="23" t="s">
        <v>8</v>
      </c>
      <c r="C73" s="33" t="s">
        <v>3</v>
      </c>
      <c r="D73" s="34">
        <v>1500.13</v>
      </c>
      <c r="E73" s="35">
        <f t="shared" si="12"/>
        <v>0</v>
      </c>
      <c r="F73" s="34">
        <v>1500.13</v>
      </c>
      <c r="G73" s="51"/>
      <c r="H73" s="6" t="s">
        <v>0</v>
      </c>
    </row>
    <row r="74" spans="1:8" ht="110.4">
      <c r="A74" s="22" t="s">
        <v>7</v>
      </c>
      <c r="B74" s="23" t="s">
        <v>2</v>
      </c>
      <c r="C74" s="33" t="s">
        <v>0</v>
      </c>
      <c r="D74" s="34">
        <f>D75</f>
        <v>81.290000000000006</v>
      </c>
      <c r="E74" s="35">
        <f t="shared" si="12"/>
        <v>10651.9</v>
      </c>
      <c r="F74" s="34">
        <f>F75</f>
        <v>10733.19</v>
      </c>
      <c r="G74" s="50" t="s">
        <v>107</v>
      </c>
      <c r="H74" s="6" t="s">
        <v>0</v>
      </c>
    </row>
    <row r="75" spans="1:8" ht="27.6">
      <c r="A75" s="22" t="s">
        <v>6</v>
      </c>
      <c r="B75" s="23" t="s">
        <v>2</v>
      </c>
      <c r="C75" s="33" t="s">
        <v>5</v>
      </c>
      <c r="D75" s="34">
        <f t="shared" ref="D75:F75" si="17">D76</f>
        <v>81.290000000000006</v>
      </c>
      <c r="E75" s="35">
        <f t="shared" si="12"/>
        <v>10651.9</v>
      </c>
      <c r="F75" s="34">
        <f t="shared" si="17"/>
        <v>10733.19</v>
      </c>
      <c r="G75" s="51"/>
      <c r="H75" s="6" t="s">
        <v>0</v>
      </c>
    </row>
    <row r="76" spans="1:8" ht="28.2" thickBot="1">
      <c r="A76" s="22" t="s">
        <v>4</v>
      </c>
      <c r="B76" s="23" t="s">
        <v>2</v>
      </c>
      <c r="C76" s="33" t="s">
        <v>3</v>
      </c>
      <c r="D76" s="45">
        <v>81.290000000000006</v>
      </c>
      <c r="E76" s="35">
        <f t="shared" si="12"/>
        <v>10651.9</v>
      </c>
      <c r="F76" s="45">
        <v>10733.19</v>
      </c>
      <c r="G76" s="51"/>
      <c r="H76" s="6" t="s">
        <v>0</v>
      </c>
    </row>
    <row r="77" spans="1:8" ht="14.4" thickBot="1">
      <c r="A77" s="14" t="s">
        <v>1</v>
      </c>
      <c r="B77" s="24"/>
      <c r="C77" s="24"/>
      <c r="D77" s="15">
        <f>D7+D17+D23+D41+D64+D57+D35</f>
        <v>71218.34</v>
      </c>
      <c r="E77" s="15">
        <f t="shared" ref="E77:F77" si="18">E7+E17+E23+E41+E64+E57+E35</f>
        <v>14256.02</v>
      </c>
      <c r="F77" s="15">
        <f t="shared" si="18"/>
        <v>85474.359999999986</v>
      </c>
      <c r="G77" s="16"/>
      <c r="H77" s="4" t="s">
        <v>0</v>
      </c>
    </row>
    <row r="78" spans="1:8">
      <c r="A78" s="3"/>
      <c r="B78" s="3"/>
      <c r="C78" s="3"/>
      <c r="D78" s="3"/>
      <c r="E78" s="3"/>
      <c r="F78" s="3"/>
      <c r="G78" s="3"/>
      <c r="H78" s="2"/>
    </row>
    <row r="79" spans="1:8">
      <c r="A79" s="41" t="s">
        <v>78</v>
      </c>
      <c r="B79" s="41"/>
      <c r="C79" s="41"/>
      <c r="D79" s="41"/>
      <c r="E79" s="41"/>
      <c r="F79" s="41"/>
    </row>
    <row r="80" spans="1:8">
      <c r="A80" s="47" t="s">
        <v>83</v>
      </c>
      <c r="B80" s="41"/>
      <c r="C80" s="41"/>
      <c r="D80" s="42"/>
      <c r="E80" s="42"/>
      <c r="F80" s="46"/>
    </row>
    <row r="81" spans="1:7">
      <c r="A81" s="43" t="s">
        <v>84</v>
      </c>
      <c r="B81" s="41"/>
      <c r="C81" s="41"/>
      <c r="D81" s="42">
        <v>94.51</v>
      </c>
      <c r="E81" s="42">
        <f>F81-D81</f>
        <v>0</v>
      </c>
      <c r="F81" s="42">
        <v>94.51</v>
      </c>
    </row>
    <row r="82" spans="1:7">
      <c r="A82" s="44" t="s">
        <v>79</v>
      </c>
      <c r="B82" s="41"/>
      <c r="C82" s="41"/>
      <c r="D82" s="42">
        <v>34500</v>
      </c>
      <c r="E82" s="42">
        <f t="shared" ref="E82:E85" si="19">F82-D82</f>
        <v>0</v>
      </c>
      <c r="F82" s="42">
        <v>34500</v>
      </c>
      <c r="G82" s="36"/>
    </row>
    <row r="83" spans="1:7">
      <c r="A83" s="44" t="s">
        <v>80</v>
      </c>
      <c r="B83" s="41"/>
      <c r="C83" s="41"/>
      <c r="D83" s="42">
        <v>4084.81</v>
      </c>
      <c r="E83" s="42">
        <f t="shared" si="19"/>
        <v>0</v>
      </c>
      <c r="F83" s="42">
        <v>4084.81</v>
      </c>
      <c r="G83" s="36"/>
    </row>
    <row r="84" spans="1:7">
      <c r="A84" s="44" t="s">
        <v>81</v>
      </c>
      <c r="B84" s="41"/>
      <c r="C84" s="41"/>
      <c r="D84" s="42">
        <v>4920.51</v>
      </c>
      <c r="E84" s="42">
        <f t="shared" si="19"/>
        <v>10651.9</v>
      </c>
      <c r="F84" s="42">
        <f>4920.51+10651.9</f>
        <v>15572.41</v>
      </c>
      <c r="G84" s="36"/>
    </row>
    <row r="85" spans="1:7">
      <c r="A85" s="44" t="s">
        <v>85</v>
      </c>
      <c r="B85" s="41"/>
      <c r="C85" s="41"/>
      <c r="D85" s="42">
        <v>25071.29</v>
      </c>
      <c r="E85" s="42">
        <f t="shared" si="19"/>
        <v>0</v>
      </c>
      <c r="F85" s="42">
        <v>25071.29</v>
      </c>
      <c r="G85" s="36"/>
    </row>
    <row r="86" spans="1:7">
      <c r="A86" s="43" t="s">
        <v>82</v>
      </c>
      <c r="B86" s="41"/>
      <c r="C86" s="41"/>
      <c r="D86" s="42">
        <v>2547.2199999999998</v>
      </c>
      <c r="E86" s="42">
        <f>F86-D86</f>
        <v>0</v>
      </c>
      <c r="F86" s="42">
        <v>2547.2199999999998</v>
      </c>
      <c r="G86" s="36"/>
    </row>
    <row r="87" spans="1:7">
      <c r="A87" s="57" t="s">
        <v>96</v>
      </c>
      <c r="B87" s="41"/>
      <c r="C87" s="40"/>
      <c r="D87" s="42">
        <f>SUM(D80:D86)</f>
        <v>71218.34</v>
      </c>
      <c r="E87" s="42">
        <f t="shared" ref="E87" si="20">SUM(E80:E86)</f>
        <v>10651.9</v>
      </c>
      <c r="F87" s="42">
        <f>SUM(F80:F86)</f>
        <v>81870.239999999991</v>
      </c>
    </row>
    <row r="89" spans="1:7">
      <c r="A89" s="60" t="s">
        <v>95</v>
      </c>
      <c r="D89" s="53">
        <v>0</v>
      </c>
      <c r="E89" s="42">
        <f t="shared" ref="E89:E91" si="21">F89-D89</f>
        <v>917.6400000000001</v>
      </c>
      <c r="F89" s="54">
        <f>F58</f>
        <v>917.6400000000001</v>
      </c>
    </row>
    <row r="90" spans="1:7">
      <c r="A90" s="56" t="s">
        <v>105</v>
      </c>
      <c r="D90" s="53">
        <v>0</v>
      </c>
      <c r="E90" s="42">
        <f t="shared" si="21"/>
        <v>1286.48</v>
      </c>
      <c r="F90" s="54">
        <f>F35</f>
        <v>1286.48</v>
      </c>
    </row>
    <row r="91" spans="1:7">
      <c r="A91" s="60" t="s">
        <v>103</v>
      </c>
      <c r="D91" s="53">
        <v>0</v>
      </c>
      <c r="E91" s="42">
        <f t="shared" si="21"/>
        <v>1400</v>
      </c>
      <c r="F91" s="54">
        <f>F14</f>
        <v>1400</v>
      </c>
    </row>
    <row r="92" spans="1:7" s="53" customFormat="1">
      <c r="A92" s="58" t="s">
        <v>94</v>
      </c>
      <c r="D92" s="55">
        <f>D87+D89+D90+D91</f>
        <v>71218.34</v>
      </c>
      <c r="E92" s="55">
        <f t="shared" ref="E92:F92" si="22">E87+E89+E90+E91</f>
        <v>14256.019999999999</v>
      </c>
      <c r="F92" s="55">
        <f t="shared" si="22"/>
        <v>85474.359999999986</v>
      </c>
    </row>
    <row r="97" spans="6:6">
      <c r="F97" s="36"/>
    </row>
  </sheetData>
  <mergeCells count="13">
    <mergeCell ref="G39:G40"/>
    <mergeCell ref="G26:G28"/>
    <mergeCell ref="B1:F1"/>
    <mergeCell ref="B2:F2"/>
    <mergeCell ref="C3:G3"/>
    <mergeCell ref="A4:G4"/>
    <mergeCell ref="G9:G12"/>
    <mergeCell ref="F60:F62"/>
    <mergeCell ref="A60:A62"/>
    <mergeCell ref="B60:B62"/>
    <mergeCell ref="C60:C62"/>
    <mergeCell ref="D60:D62"/>
    <mergeCell ref="E60:E62"/>
  </mergeCells>
  <pageMargins left="0.78740157480314965" right="0.39370078740157483" top="0.78740157480314965" bottom="0.78740157480314965" header="0.31496062992125984" footer="0.31496062992125984"/>
  <pageSetup scale="60" firstPageNumber="304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2019-06-11T07:09:21Z</cp:lastPrinted>
  <dcterms:created xsi:type="dcterms:W3CDTF">2019-03-19T09:02:42Z</dcterms:created>
  <dcterms:modified xsi:type="dcterms:W3CDTF">2019-06-11T08:46:36Z</dcterms:modified>
</cp:coreProperties>
</file>