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7" sheetId="2" r:id="rId1"/>
  </sheets>
  <definedNames>
    <definedName name="_xlnm.Print_Titles" localSheetId="0">'7'!$5:$6</definedName>
    <definedName name="_xlnm.Print_Area" localSheetId="0">'7'!$A$1:$P$29</definedName>
  </definedNames>
  <calcPr calcId="125725"/>
</workbook>
</file>

<file path=xl/calcChain.xml><?xml version="1.0" encoding="utf-8"?>
<calcChain xmlns="http://schemas.openxmlformats.org/spreadsheetml/2006/main">
  <c r="L29" i="2"/>
  <c r="H27"/>
  <c r="H29"/>
  <c r="L26"/>
  <c r="P29"/>
  <c r="O29"/>
  <c r="N29"/>
  <c r="M29"/>
  <c r="I29"/>
  <c r="G29"/>
  <c r="J26"/>
  <c r="D25"/>
  <c r="F25"/>
  <c r="K20"/>
  <c r="K29" s="1"/>
  <c r="J11"/>
  <c r="J10"/>
  <c r="J29" s="1"/>
  <c r="J7"/>
  <c r="F7"/>
  <c r="F29" s="1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9"/>
  <c r="E29"/>
  <c r="D29" l="1"/>
</calcChain>
</file>

<file path=xl/sharedStrings.xml><?xml version="1.0" encoding="utf-8"?>
<sst xmlns="http://schemas.openxmlformats.org/spreadsheetml/2006/main" count="80" uniqueCount="67">
  <si>
    <t/>
  </si>
  <si>
    <t>ИТОГО: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</si>
  <si>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</si>
  <si>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</si>
  <si>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</si>
  <si>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</si>
  <si>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</si>
  <si>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</si>
  <si>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</si>
  <si>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</si>
  <si>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</si>
  <si>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</si>
  <si>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</si>
  <si>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</si>
  <si>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</si>
  <si>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</si>
  <si>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</si>
  <si>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</si>
  <si>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</si>
  <si>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</si>
  <si>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</si>
  <si>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</si>
  <si>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</si>
  <si>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</si>
  <si>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</si>
  <si>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</si>
  <si>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</si>
  <si>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</si>
  <si>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</si>
  <si>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</si>
  <si>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</si>
  <si>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</si>
  <si>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</si>
  <si>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</si>
  <si>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</si>
  <si>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</si>
  <si>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</si>
  <si>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</si>
  <si>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5400000000</t>
  </si>
  <si>
    <t>Муниципальная программа "Развитие культуры в городе Радужный на 2019-2025 годы и на период до 2030 года"</t>
  </si>
  <si>
    <t>5300000000</t>
  </si>
  <si>
    <t>Муниципальная программа "Доступная среда в городе Радужный на 2019-2025 годы и на период до 2030 года"</t>
  </si>
  <si>
    <t>5200000000</t>
  </si>
  <si>
    <t>Муниципальная программа "Социальная поддержка жителей города Радужный на 2019-2025 годы и на период до 2030 года"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</si>
  <si>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</si>
  <si>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</si>
  <si>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2019 год</t>
  </si>
  <si>
    <t>ЦСР</t>
  </si>
  <si>
    <t>Наименование</t>
  </si>
  <si>
    <t>(тыс. рублей)</t>
  </si>
  <si>
    <t>Распределение бюджетных ассигнований на реализацию муниципальных программам города  Радужный на 2019 год</t>
  </si>
  <si>
    <t xml:space="preserve"> к пояснительной записке по расходам</t>
  </si>
  <si>
    <t>Уточнения</t>
  </si>
  <si>
    <t>из них:</t>
  </si>
  <si>
    <t>Перераспределение</t>
  </si>
  <si>
    <t xml:space="preserve">Субвенции </t>
  </si>
  <si>
    <t>Субсидии</t>
  </si>
  <si>
    <t>Иные межбюджетные трансферты</t>
  </si>
  <si>
    <t>Остатки на едином счете</t>
  </si>
  <si>
    <t>ООО "НПО РуссИнтеграл"</t>
  </si>
  <si>
    <t>Утверждено решением Думы от 28.03.2019               № 444</t>
  </si>
  <si>
    <t>Родительская плата</t>
  </si>
  <si>
    <t>Средства из резервного фонда Тюменской области</t>
  </si>
  <si>
    <t>Доходы, полученные сверхплановых назначений</t>
  </si>
  <si>
    <t>Безвозмездные поступления в рамках инициативного бюджетирования</t>
  </si>
  <si>
    <t>Остатки на 01.01.2019 по соглашению  с ПАО "НК "Роснефть" (ООО РН-Юганскнефтегаз"</t>
  </si>
  <si>
    <t>Приложение №7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</si>
</sst>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;[Red]\-#,##0.00;0.00"/>
    <numFmt numFmtId="165" formatCode="0000000"/>
    <numFmt numFmtId="166" formatCode="00\.00\.00"/>
    <numFmt numFmtId="167" formatCode="0.0"/>
    <numFmt numFmtId="168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 applyFill="1" applyProtection="1">
      <protection hidden="1"/>
    </xf>
    <xf numFmtId="0" fontId="3" fillId="0" borderId="0" xfId="2" applyNumberFormat="1" applyFont="1" applyFill="1" applyAlignment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0" xfId="2" applyFont="1" applyProtection="1">
      <protection hidden="1"/>
    </xf>
    <xf numFmtId="166" fontId="4" fillId="2" borderId="6" xfId="2" applyNumberFormat="1" applyFont="1" applyFill="1" applyBorder="1" applyAlignment="1" applyProtection="1">
      <alignment vertical="center" wrapText="1"/>
      <protection hidden="1"/>
    </xf>
    <xf numFmtId="165" fontId="4" fillId="2" borderId="4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3" xfId="2" applyNumberFormat="1" applyFont="1" applyFill="1" applyBorder="1" applyAlignment="1" applyProtection="1">
      <alignment horizontal="center"/>
      <protection hidden="1"/>
    </xf>
    <xf numFmtId="0" fontId="3" fillId="0" borderId="2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165" fontId="4" fillId="2" borderId="5" xfId="2" applyNumberFormat="1" applyFont="1" applyFill="1" applyBorder="1" applyAlignment="1" applyProtection="1">
      <alignment horizontal="right" vertical="center" wrapText="1"/>
      <protection hidden="1"/>
    </xf>
    <xf numFmtId="43" fontId="4" fillId="2" borderId="5" xfId="1" applyFont="1" applyFill="1" applyBorder="1" applyAlignment="1" applyProtection="1">
      <alignment horizontal="right"/>
      <protection hidden="1"/>
    </xf>
    <xf numFmtId="43" fontId="4" fillId="2" borderId="4" xfId="1" applyFont="1" applyFill="1" applyBorder="1" applyAlignment="1" applyProtection="1">
      <alignment horizontal="right"/>
      <protection hidden="1"/>
    </xf>
    <xf numFmtId="164" fontId="4" fillId="2" borderId="4" xfId="2" applyNumberFormat="1" applyFont="1" applyFill="1" applyBorder="1" applyAlignment="1" applyProtection="1">
      <protection hidden="1"/>
    </xf>
    <xf numFmtId="164" fontId="4" fillId="3" borderId="4" xfId="2" applyNumberFormat="1" applyFont="1" applyFill="1" applyBorder="1" applyAlignment="1" applyProtection="1">
      <protection hidden="1"/>
    </xf>
    <xf numFmtId="164" fontId="4" fillId="0" borderId="7" xfId="2" applyNumberFormat="1" applyFont="1" applyFill="1" applyBorder="1" applyAlignment="1" applyProtection="1">
      <protection hidden="1"/>
    </xf>
    <xf numFmtId="164" fontId="4" fillId="2" borderId="5" xfId="2" applyNumberFormat="1" applyFont="1" applyFill="1" applyBorder="1" applyAlignment="1" applyProtection="1">
      <protection hidden="1"/>
    </xf>
    <xf numFmtId="164" fontId="4" fillId="3" borderId="5" xfId="2" applyNumberFormat="1" applyFont="1" applyFill="1" applyBorder="1" applyAlignment="1" applyProtection="1">
      <protection hidden="1"/>
    </xf>
    <xf numFmtId="0" fontId="4" fillId="0" borderId="5" xfId="2" applyNumberFormat="1" applyFont="1" applyFill="1" applyBorder="1" applyAlignment="1" applyProtection="1">
      <alignment horizontal="center" vertical="top" wrapText="1"/>
      <protection hidden="1"/>
    </xf>
    <xf numFmtId="0" fontId="7" fillId="0" borderId="5" xfId="2" applyFont="1" applyBorder="1" applyAlignment="1">
      <alignment vertical="top" wrapText="1"/>
    </xf>
    <xf numFmtId="0" fontId="3" fillId="0" borderId="0" xfId="2" applyFont="1" applyFill="1" applyAlignment="1" applyProtection="1">
      <alignment horizontal="right"/>
      <protection hidden="1"/>
    </xf>
    <xf numFmtId="0" fontId="6" fillId="0" borderId="5" xfId="2" applyNumberFormat="1" applyFont="1" applyFill="1" applyBorder="1" applyAlignment="1" applyProtection="1">
      <alignment horizontal="center" vertical="top"/>
      <protection hidden="1"/>
    </xf>
    <xf numFmtId="0" fontId="6" fillId="0" borderId="5" xfId="2" applyNumberFormat="1" applyFont="1" applyFill="1" applyBorder="1" applyAlignment="1" applyProtection="1">
      <alignment horizontal="center" vertical="top" wrapText="1"/>
      <protection hidden="1"/>
    </xf>
    <xf numFmtId="0" fontId="6" fillId="0" borderId="5" xfId="2" applyFont="1" applyBorder="1" applyAlignment="1">
      <alignment vertical="top" wrapText="1"/>
    </xf>
    <xf numFmtId="168" fontId="3" fillId="0" borderId="0" xfId="2" applyNumberFormat="1" applyFont="1"/>
    <xf numFmtId="0" fontId="4" fillId="0" borderId="5" xfId="2" applyNumberFormat="1" applyFont="1" applyFill="1" applyBorder="1" applyAlignment="1" applyProtection="1">
      <protection hidden="1"/>
    </xf>
    <xf numFmtId="0" fontId="4" fillId="0" borderId="5" xfId="2" applyFont="1" applyBorder="1"/>
    <xf numFmtId="167" fontId="4" fillId="0" borderId="5" xfId="2" applyNumberFormat="1" applyFont="1" applyFill="1" applyBorder="1" applyAlignment="1" applyProtection="1">
      <protection hidden="1"/>
    </xf>
    <xf numFmtId="0" fontId="4" fillId="0" borderId="4" xfId="2" applyNumberFormat="1" applyFont="1" applyFill="1" applyBorder="1" applyAlignment="1" applyProtection="1">
      <alignment horizontal="left"/>
      <protection hidden="1"/>
    </xf>
    <xf numFmtId="0" fontId="4" fillId="0" borderId="8" xfId="2" applyNumberFormat="1" applyFont="1" applyFill="1" applyBorder="1" applyAlignment="1" applyProtection="1">
      <alignment horizontal="left"/>
      <protection hidden="1"/>
    </xf>
    <xf numFmtId="0" fontId="4" fillId="0" borderId="9" xfId="2" applyNumberFormat="1" applyFont="1" applyFill="1" applyBorder="1" applyAlignment="1" applyProtection="1">
      <alignment horizontal="left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5" xfId="2" applyNumberFormat="1" applyFont="1" applyFill="1" applyBorder="1" applyAlignment="1" applyProtection="1">
      <alignment horizontal="center" vertical="center"/>
      <protection hidden="1"/>
    </xf>
    <xf numFmtId="0" fontId="6" fillId="0" borderId="5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topLeftCell="C1" zoomScaleNormal="100" workbookViewId="0">
      <selection activeCell="L9" sqref="L9"/>
    </sheetView>
  </sheetViews>
  <sheetFormatPr defaultColWidth="9.109375" defaultRowHeight="13.8"/>
  <cols>
    <col min="1" max="1" width="43.5546875" style="4" customWidth="1"/>
    <col min="2" max="2" width="12" style="4" customWidth="1"/>
    <col min="3" max="3" width="14.6640625" style="4" customWidth="1"/>
    <col min="4" max="4" width="13" style="4" customWidth="1"/>
    <col min="5" max="5" width="14.21875" style="4" customWidth="1"/>
    <col min="6" max="6" width="13.88671875" style="4" customWidth="1"/>
    <col min="7" max="7" width="11.6640625" style="4" customWidth="1"/>
    <col min="8" max="8" width="11.44140625" style="4" customWidth="1"/>
    <col min="9" max="9" width="15.6640625" style="4" customWidth="1"/>
    <col min="10" max="10" width="12" style="4" customWidth="1"/>
    <col min="11" max="11" width="14.21875" style="4" customWidth="1"/>
    <col min="12" max="12" width="16.33203125" style="4" customWidth="1"/>
    <col min="13" max="13" width="12" style="4" customWidth="1"/>
    <col min="14" max="15" width="14.88671875" style="4" customWidth="1"/>
    <col min="16" max="16" width="13.33203125" style="4" customWidth="1"/>
    <col min="17" max="227" width="9.109375" style="4" customWidth="1"/>
    <col min="228" max="16384" width="9.109375" style="4"/>
  </cols>
  <sheetData>
    <row r="1" spans="1:16" ht="19.2" customHeight="1">
      <c r="C1" s="5"/>
      <c r="D1" s="5"/>
      <c r="E1" s="6"/>
      <c r="F1" s="6"/>
      <c r="G1" s="6"/>
      <c r="H1" s="6"/>
      <c r="I1" s="6"/>
      <c r="J1" s="36" t="s">
        <v>66</v>
      </c>
      <c r="K1" s="36"/>
      <c r="L1" s="36"/>
      <c r="M1" s="36"/>
      <c r="N1" s="36"/>
      <c r="O1" s="36"/>
      <c r="P1" s="36"/>
    </row>
    <row r="2" spans="1:16">
      <c r="A2" s="1"/>
      <c r="B2" s="2"/>
      <c r="C2" s="7"/>
      <c r="D2" s="36"/>
      <c r="E2" s="36"/>
      <c r="F2" s="8"/>
      <c r="G2" s="8"/>
      <c r="H2" s="8"/>
      <c r="I2" s="8"/>
      <c r="J2" s="36" t="s">
        <v>51</v>
      </c>
      <c r="K2" s="36"/>
      <c r="L2" s="36"/>
      <c r="M2" s="36"/>
      <c r="N2" s="36"/>
      <c r="O2" s="36"/>
      <c r="P2" s="36"/>
    </row>
    <row r="3" spans="1:16" ht="30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3"/>
      <c r="B4" s="3"/>
      <c r="C4" s="3"/>
      <c r="D4" s="3"/>
      <c r="E4" s="1"/>
      <c r="F4" s="1"/>
      <c r="G4" s="1"/>
      <c r="H4" s="1"/>
      <c r="I4" s="1"/>
      <c r="J4" s="9"/>
      <c r="K4" s="9"/>
      <c r="L4" s="9"/>
      <c r="M4" s="9"/>
      <c r="P4" s="25" t="s">
        <v>49</v>
      </c>
    </row>
    <row r="5" spans="1:16" ht="22.8" customHeight="1">
      <c r="A5" s="38" t="s">
        <v>48</v>
      </c>
      <c r="B5" s="39" t="s">
        <v>47</v>
      </c>
      <c r="C5" s="39" t="s">
        <v>60</v>
      </c>
      <c r="D5" s="39" t="s">
        <v>52</v>
      </c>
      <c r="E5" s="38" t="s">
        <v>46</v>
      </c>
      <c r="F5" s="3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81" customHeight="1">
      <c r="A6" s="38"/>
      <c r="B6" s="39"/>
      <c r="C6" s="39"/>
      <c r="D6" s="39"/>
      <c r="E6" s="38"/>
      <c r="F6" s="23" t="s">
        <v>54</v>
      </c>
      <c r="G6" s="26" t="s">
        <v>55</v>
      </c>
      <c r="H6" s="26" t="s">
        <v>56</v>
      </c>
      <c r="I6" s="27" t="s">
        <v>57</v>
      </c>
      <c r="J6" s="27" t="s">
        <v>58</v>
      </c>
      <c r="K6" s="27" t="s">
        <v>63</v>
      </c>
      <c r="L6" s="27" t="s">
        <v>64</v>
      </c>
      <c r="M6" s="27" t="s">
        <v>62</v>
      </c>
      <c r="N6" s="28" t="s">
        <v>59</v>
      </c>
      <c r="O6" s="24" t="s">
        <v>65</v>
      </c>
      <c r="P6" s="28" t="s">
        <v>61</v>
      </c>
    </row>
    <row r="7" spans="1:16" ht="41.4">
      <c r="A7" s="10" t="s">
        <v>45</v>
      </c>
      <c r="B7" s="15" t="s">
        <v>44</v>
      </c>
      <c r="C7" s="16">
        <v>1538367.3</v>
      </c>
      <c r="D7" s="16">
        <f t="shared" ref="D7:D28" si="0">E7-C7</f>
        <v>2717.4890000000596</v>
      </c>
      <c r="E7" s="18">
        <v>1541084.7890000001</v>
      </c>
      <c r="F7" s="21">
        <f>973.2-4228+3771.99-1343.8</f>
        <v>-826.61000000000035</v>
      </c>
      <c r="G7" s="21"/>
      <c r="H7" s="21"/>
      <c r="I7" s="21">
        <v>830</v>
      </c>
      <c r="J7" s="30">
        <f>1236.6+77.5</f>
        <v>1314.1</v>
      </c>
      <c r="K7" s="30"/>
      <c r="L7" s="30"/>
      <c r="M7" s="30">
        <v>1400</v>
      </c>
      <c r="N7" s="31"/>
      <c r="O7" s="31"/>
      <c r="P7" s="31"/>
    </row>
    <row r="8" spans="1:16" ht="41.4">
      <c r="A8" s="10" t="s">
        <v>43</v>
      </c>
      <c r="B8" s="11" t="s">
        <v>42</v>
      </c>
      <c r="C8" s="17">
        <v>16923.2</v>
      </c>
      <c r="D8" s="16">
        <f t="shared" si="0"/>
        <v>0</v>
      </c>
      <c r="E8" s="18">
        <v>16923.2</v>
      </c>
      <c r="F8" s="21"/>
      <c r="G8" s="21"/>
      <c r="H8" s="21"/>
      <c r="I8" s="21"/>
      <c r="J8" s="30" t="s">
        <v>0</v>
      </c>
      <c r="K8" s="30"/>
      <c r="L8" s="30"/>
      <c r="M8" s="30"/>
      <c r="N8" s="31"/>
      <c r="O8" s="31"/>
      <c r="P8" s="31"/>
    </row>
    <row r="9" spans="1:16" ht="41.4">
      <c r="A9" s="10" t="s">
        <v>41</v>
      </c>
      <c r="B9" s="11" t="s">
        <v>40</v>
      </c>
      <c r="C9" s="17">
        <v>2907.4</v>
      </c>
      <c r="D9" s="16">
        <f t="shared" si="0"/>
        <v>0</v>
      </c>
      <c r="E9" s="18">
        <v>2907.4</v>
      </c>
      <c r="F9" s="21"/>
      <c r="G9" s="21"/>
      <c r="H9" s="21"/>
      <c r="I9" s="21"/>
      <c r="J9" s="30" t="s">
        <v>0</v>
      </c>
      <c r="K9" s="30"/>
      <c r="L9" s="30"/>
      <c r="M9" s="30"/>
      <c r="N9" s="31"/>
      <c r="O9" s="31"/>
      <c r="P9" s="31"/>
    </row>
    <row r="10" spans="1:16" ht="41.4">
      <c r="A10" s="10" t="s">
        <v>39</v>
      </c>
      <c r="B10" s="11" t="s">
        <v>38</v>
      </c>
      <c r="C10" s="17">
        <v>253540.6</v>
      </c>
      <c r="D10" s="16">
        <f t="shared" si="0"/>
        <v>16472.670450000005</v>
      </c>
      <c r="E10" s="18">
        <v>270013.27045000001</v>
      </c>
      <c r="F10" s="21">
        <v>-208.5</v>
      </c>
      <c r="G10" s="21"/>
      <c r="H10" s="21">
        <v>-1185.43</v>
      </c>
      <c r="I10" s="21">
        <v>970</v>
      </c>
      <c r="J10" s="30">
        <f>4147.1+12749.5</f>
        <v>16896.599999999999</v>
      </c>
      <c r="K10" s="30"/>
      <c r="L10" s="30"/>
      <c r="M10" s="30"/>
      <c r="N10" s="31"/>
      <c r="O10" s="31"/>
      <c r="P10" s="31"/>
    </row>
    <row r="11" spans="1:16" ht="55.2">
      <c r="A11" s="10" t="s">
        <v>37</v>
      </c>
      <c r="B11" s="11" t="s">
        <v>36</v>
      </c>
      <c r="C11" s="17">
        <v>216439.91</v>
      </c>
      <c r="D11" s="16">
        <f t="shared" si="0"/>
        <v>244.89900000000489</v>
      </c>
      <c r="E11" s="18">
        <v>216684.80900000001</v>
      </c>
      <c r="F11" s="21">
        <v>-0.1</v>
      </c>
      <c r="G11" s="21"/>
      <c r="H11" s="21"/>
      <c r="I11" s="21"/>
      <c r="J11" s="30">
        <f>79.1+165.9</f>
        <v>245</v>
      </c>
      <c r="K11" s="30"/>
      <c r="L11" s="30"/>
      <c r="M11" s="30"/>
      <c r="N11" s="31"/>
      <c r="O11" s="31"/>
      <c r="P11" s="31"/>
    </row>
    <row r="12" spans="1:16" ht="55.2">
      <c r="A12" s="10" t="s">
        <v>35</v>
      </c>
      <c r="B12" s="11" t="s">
        <v>34</v>
      </c>
      <c r="C12" s="17">
        <v>1565</v>
      </c>
      <c r="D12" s="16">
        <f t="shared" si="0"/>
        <v>0</v>
      </c>
      <c r="E12" s="18">
        <v>1565</v>
      </c>
      <c r="F12" s="21"/>
      <c r="G12" s="21"/>
      <c r="H12" s="21"/>
      <c r="I12" s="21"/>
      <c r="J12" s="30" t="s">
        <v>0</v>
      </c>
      <c r="K12" s="30"/>
      <c r="L12" s="30"/>
      <c r="M12" s="30"/>
      <c r="N12" s="31"/>
      <c r="O12" s="31"/>
      <c r="P12" s="31"/>
    </row>
    <row r="13" spans="1:16" ht="55.2">
      <c r="A13" s="10" t="s">
        <v>33</v>
      </c>
      <c r="B13" s="11" t="s">
        <v>32</v>
      </c>
      <c r="C13" s="17">
        <v>107946.2</v>
      </c>
      <c r="D13" s="16">
        <f t="shared" si="0"/>
        <v>1103.5224200000084</v>
      </c>
      <c r="E13" s="19">
        <v>109049.72242000001</v>
      </c>
      <c r="F13" s="22">
        <v>-9.23</v>
      </c>
      <c r="G13" s="22"/>
      <c r="H13" s="22">
        <v>-173.73</v>
      </c>
      <c r="I13" s="22"/>
      <c r="J13" s="30" t="s">
        <v>0</v>
      </c>
      <c r="K13" s="30"/>
      <c r="L13" s="30"/>
      <c r="M13" s="30"/>
      <c r="N13" s="31">
        <v>1286.48</v>
      </c>
      <c r="O13" s="31"/>
      <c r="P13" s="31"/>
    </row>
    <row r="14" spans="1:16" ht="69">
      <c r="A14" s="10" t="s">
        <v>31</v>
      </c>
      <c r="B14" s="11" t="s">
        <v>30</v>
      </c>
      <c r="C14" s="17">
        <v>107441.03</v>
      </c>
      <c r="D14" s="16">
        <f t="shared" si="0"/>
        <v>0</v>
      </c>
      <c r="E14" s="18">
        <v>107441.03</v>
      </c>
      <c r="F14" s="21"/>
      <c r="G14" s="21"/>
      <c r="H14" s="21"/>
      <c r="I14" s="21"/>
      <c r="J14" s="30" t="s">
        <v>0</v>
      </c>
      <c r="K14" s="30"/>
      <c r="L14" s="30"/>
      <c r="M14" s="30"/>
      <c r="N14" s="31"/>
      <c r="O14" s="31"/>
      <c r="P14" s="31"/>
    </row>
    <row r="15" spans="1:16" ht="82.8">
      <c r="A15" s="10" t="s">
        <v>29</v>
      </c>
      <c r="B15" s="11" t="s">
        <v>28</v>
      </c>
      <c r="C15" s="17">
        <v>3582.9</v>
      </c>
      <c r="D15" s="16">
        <f t="shared" si="0"/>
        <v>0</v>
      </c>
      <c r="E15" s="18">
        <v>3582.9</v>
      </c>
      <c r="F15" s="21"/>
      <c r="G15" s="21"/>
      <c r="H15" s="21"/>
      <c r="I15" s="21"/>
      <c r="J15" s="30" t="s">
        <v>0</v>
      </c>
      <c r="K15" s="30"/>
      <c r="L15" s="30"/>
      <c r="M15" s="30"/>
      <c r="N15" s="31"/>
      <c r="O15" s="31"/>
      <c r="P15" s="31"/>
    </row>
    <row r="16" spans="1:16" ht="69">
      <c r="A16" s="10" t="s">
        <v>27</v>
      </c>
      <c r="B16" s="11" t="s">
        <v>26</v>
      </c>
      <c r="C16" s="17">
        <v>7949.86</v>
      </c>
      <c r="D16" s="16">
        <f t="shared" si="0"/>
        <v>0</v>
      </c>
      <c r="E16" s="19">
        <v>7949.86</v>
      </c>
      <c r="F16" s="22"/>
      <c r="G16" s="22"/>
      <c r="H16" s="22"/>
      <c r="I16" s="22"/>
      <c r="J16" s="30" t="s">
        <v>0</v>
      </c>
      <c r="K16" s="30"/>
      <c r="L16" s="30"/>
      <c r="M16" s="30"/>
      <c r="N16" s="31"/>
      <c r="O16" s="31"/>
      <c r="P16" s="31"/>
    </row>
    <row r="17" spans="1:16" ht="55.2">
      <c r="A17" s="10" t="s">
        <v>25</v>
      </c>
      <c r="B17" s="11" t="s">
        <v>24</v>
      </c>
      <c r="C17" s="17">
        <v>1040</v>
      </c>
      <c r="D17" s="16">
        <f t="shared" si="0"/>
        <v>0</v>
      </c>
      <c r="E17" s="18">
        <v>1040</v>
      </c>
      <c r="F17" s="21"/>
      <c r="G17" s="21"/>
      <c r="H17" s="21"/>
      <c r="I17" s="21"/>
      <c r="J17" s="30" t="s">
        <v>0</v>
      </c>
      <c r="K17" s="30"/>
      <c r="L17" s="30"/>
      <c r="M17" s="30"/>
      <c r="N17" s="31"/>
      <c r="O17" s="31"/>
      <c r="P17" s="31"/>
    </row>
    <row r="18" spans="1:16" ht="55.2">
      <c r="A18" s="10" t="s">
        <v>23</v>
      </c>
      <c r="B18" s="11" t="s">
        <v>22</v>
      </c>
      <c r="C18" s="17">
        <v>3153</v>
      </c>
      <c r="D18" s="16">
        <f t="shared" si="0"/>
        <v>-1.999999999998181E-2</v>
      </c>
      <c r="E18" s="18">
        <v>3152.98</v>
      </c>
      <c r="F18" s="21"/>
      <c r="G18" s="21"/>
      <c r="H18" s="21">
        <v>-0.02</v>
      </c>
      <c r="I18" s="21"/>
      <c r="J18" s="30" t="s">
        <v>0</v>
      </c>
      <c r="K18" s="30"/>
      <c r="L18" s="30"/>
      <c r="M18" s="30"/>
      <c r="N18" s="31"/>
      <c r="O18" s="31"/>
      <c r="P18" s="31"/>
    </row>
    <row r="19" spans="1:16" ht="55.2">
      <c r="A19" s="10" t="s">
        <v>21</v>
      </c>
      <c r="B19" s="11" t="s">
        <v>20</v>
      </c>
      <c r="C19" s="17">
        <v>46860.3</v>
      </c>
      <c r="D19" s="16">
        <f t="shared" si="0"/>
        <v>0</v>
      </c>
      <c r="E19" s="18">
        <v>46860.3</v>
      </c>
      <c r="F19" s="21"/>
      <c r="G19" s="21"/>
      <c r="H19" s="21"/>
      <c r="I19" s="21"/>
      <c r="J19" s="30" t="s">
        <v>0</v>
      </c>
      <c r="K19" s="30"/>
      <c r="L19" s="30"/>
      <c r="M19" s="30"/>
      <c r="N19" s="31"/>
      <c r="O19" s="31"/>
      <c r="P19" s="31"/>
    </row>
    <row r="20" spans="1:16" ht="41.4">
      <c r="A20" s="10" t="s">
        <v>19</v>
      </c>
      <c r="B20" s="11" t="s">
        <v>18</v>
      </c>
      <c r="C20" s="17">
        <v>156219.10999999999</v>
      </c>
      <c r="D20" s="16">
        <f t="shared" si="0"/>
        <v>9741.9000000000233</v>
      </c>
      <c r="E20" s="18">
        <v>165961.01</v>
      </c>
      <c r="F20" s="21"/>
      <c r="G20" s="21"/>
      <c r="H20" s="21"/>
      <c r="I20" s="21"/>
      <c r="J20" s="30">
        <v>4241.8999999999996</v>
      </c>
      <c r="K20" s="32">
        <f>4882.6+617.4</f>
        <v>5500</v>
      </c>
      <c r="L20" s="32"/>
      <c r="M20" s="30"/>
      <c r="N20" s="31"/>
      <c r="O20" s="31"/>
      <c r="P20" s="31"/>
    </row>
    <row r="21" spans="1:16" ht="55.2">
      <c r="A21" s="10" t="s">
        <v>17</v>
      </c>
      <c r="B21" s="11" t="s">
        <v>16</v>
      </c>
      <c r="C21" s="17">
        <v>35252</v>
      </c>
      <c r="D21" s="16">
        <f t="shared" si="0"/>
        <v>1511</v>
      </c>
      <c r="E21" s="18">
        <v>36763</v>
      </c>
      <c r="F21" s="21"/>
      <c r="G21" s="21"/>
      <c r="H21" s="21"/>
      <c r="I21" s="21"/>
      <c r="J21" s="32">
        <v>1511</v>
      </c>
      <c r="K21" s="30"/>
      <c r="L21" s="30"/>
      <c r="M21" s="30"/>
      <c r="N21" s="31"/>
      <c r="O21" s="31"/>
      <c r="P21" s="31"/>
    </row>
    <row r="22" spans="1:16" ht="41.4">
      <c r="A22" s="10" t="s">
        <v>15</v>
      </c>
      <c r="B22" s="11" t="s">
        <v>14</v>
      </c>
      <c r="C22" s="17">
        <v>25292.73</v>
      </c>
      <c r="D22" s="16">
        <f t="shared" si="0"/>
        <v>4.6099999999569263E-3</v>
      </c>
      <c r="E22" s="19">
        <v>25292.73461</v>
      </c>
      <c r="F22" s="22"/>
      <c r="G22" s="22"/>
      <c r="H22" s="22"/>
      <c r="I22" s="22"/>
      <c r="J22" s="30" t="s">
        <v>0</v>
      </c>
      <c r="K22" s="30"/>
      <c r="L22" s="30"/>
      <c r="M22" s="30"/>
      <c r="N22" s="31"/>
      <c r="O22" s="31"/>
      <c r="P22" s="31"/>
    </row>
    <row r="23" spans="1:16" ht="55.2">
      <c r="A23" s="10" t="s">
        <v>13</v>
      </c>
      <c r="B23" s="11" t="s">
        <v>12</v>
      </c>
      <c r="C23" s="17">
        <v>63315</v>
      </c>
      <c r="D23" s="16">
        <f t="shared" si="0"/>
        <v>430</v>
      </c>
      <c r="E23" s="18">
        <v>63745</v>
      </c>
      <c r="F23" s="21">
        <v>-800</v>
      </c>
      <c r="G23" s="21"/>
      <c r="H23" s="21"/>
      <c r="I23" s="21"/>
      <c r="J23" s="32">
        <v>1230</v>
      </c>
      <c r="K23" s="30"/>
      <c r="L23" s="30"/>
      <c r="M23" s="30"/>
      <c r="N23" s="31"/>
      <c r="O23" s="31"/>
      <c r="P23" s="31"/>
    </row>
    <row r="24" spans="1:16" ht="69">
      <c r="A24" s="10" t="s">
        <v>11</v>
      </c>
      <c r="B24" s="11" t="s">
        <v>10</v>
      </c>
      <c r="C24" s="17">
        <v>1417.8</v>
      </c>
      <c r="D24" s="16">
        <f t="shared" si="0"/>
        <v>0</v>
      </c>
      <c r="E24" s="18">
        <v>1417.8</v>
      </c>
      <c r="F24" s="21"/>
      <c r="G24" s="21"/>
      <c r="H24" s="21"/>
      <c r="I24" s="21"/>
      <c r="J24" s="30" t="s">
        <v>0</v>
      </c>
      <c r="K24" s="30"/>
      <c r="L24" s="30"/>
      <c r="M24" s="30"/>
      <c r="N24" s="31"/>
      <c r="O24" s="31"/>
      <c r="P24" s="31"/>
    </row>
    <row r="25" spans="1:16" ht="55.2">
      <c r="A25" s="10" t="s">
        <v>9</v>
      </c>
      <c r="B25" s="11" t="s">
        <v>8</v>
      </c>
      <c r="C25" s="17">
        <v>25176.3</v>
      </c>
      <c r="D25" s="16">
        <f>E25-C25</f>
        <v>1423.7888200000016</v>
      </c>
      <c r="E25" s="18">
        <v>26600.088820000001</v>
      </c>
      <c r="F25" s="21">
        <f>1044.44</f>
        <v>1044.44</v>
      </c>
      <c r="G25" s="21"/>
      <c r="H25" s="21">
        <v>200</v>
      </c>
      <c r="I25" s="21"/>
      <c r="J25" s="30">
        <v>2.5499999999999998</v>
      </c>
      <c r="K25" s="30"/>
      <c r="L25" s="30"/>
      <c r="M25" s="30"/>
      <c r="N25" s="31"/>
      <c r="O25" s="31"/>
      <c r="P25" s="31">
        <v>176.8</v>
      </c>
    </row>
    <row r="26" spans="1:16" ht="82.8">
      <c r="A26" s="10" t="s">
        <v>7</v>
      </c>
      <c r="B26" s="11" t="s">
        <v>6</v>
      </c>
      <c r="C26" s="17">
        <v>270064.71000000002</v>
      </c>
      <c r="D26" s="16">
        <f t="shared" si="0"/>
        <v>9081.4940000000061</v>
      </c>
      <c r="E26" s="19">
        <v>279146.20400000003</v>
      </c>
      <c r="F26" s="22"/>
      <c r="G26" s="22"/>
      <c r="H26" s="22"/>
      <c r="I26" s="22"/>
      <c r="J26" s="30">
        <f>2090+6073.85</f>
        <v>8163.85</v>
      </c>
      <c r="K26" s="30"/>
      <c r="L26" s="30">
        <f>353.4+564.24</f>
        <v>917.64</v>
      </c>
      <c r="M26" s="30"/>
      <c r="N26" s="31"/>
      <c r="O26" s="31"/>
      <c r="P26" s="31"/>
    </row>
    <row r="27" spans="1:16" ht="55.2">
      <c r="A27" s="10" t="s">
        <v>5</v>
      </c>
      <c r="B27" s="11" t="s">
        <v>4</v>
      </c>
      <c r="C27" s="17">
        <v>133930.29999999999</v>
      </c>
      <c r="D27" s="16">
        <f t="shared" si="0"/>
        <v>15895.385700000013</v>
      </c>
      <c r="E27" s="18">
        <v>149825.6857</v>
      </c>
      <c r="F27" s="21">
        <v>800</v>
      </c>
      <c r="G27" s="21"/>
      <c r="H27" s="21">
        <f>4048.67+394.82</f>
        <v>4443.49</v>
      </c>
      <c r="I27" s="21"/>
      <c r="J27" s="30" t="s">
        <v>0</v>
      </c>
      <c r="K27" s="30"/>
      <c r="L27" s="30"/>
      <c r="M27" s="30"/>
      <c r="N27" s="31"/>
      <c r="O27" s="31">
        <v>10651.9</v>
      </c>
      <c r="P27" s="31"/>
    </row>
    <row r="28" spans="1:16" ht="55.8" thickBot="1">
      <c r="A28" s="10" t="s">
        <v>3</v>
      </c>
      <c r="B28" s="11" t="s">
        <v>2</v>
      </c>
      <c r="C28" s="17">
        <v>72670.3</v>
      </c>
      <c r="D28" s="16">
        <f t="shared" si="0"/>
        <v>-1204.1304000000091</v>
      </c>
      <c r="E28" s="18">
        <v>71466.169599999994</v>
      </c>
      <c r="F28" s="21"/>
      <c r="G28" s="21">
        <v>-1204.1300000000001</v>
      </c>
      <c r="H28" s="21"/>
      <c r="I28" s="21"/>
      <c r="J28" s="30" t="s">
        <v>0</v>
      </c>
      <c r="K28" s="30"/>
      <c r="L28" s="30"/>
      <c r="M28" s="30"/>
      <c r="N28" s="31"/>
      <c r="O28" s="31"/>
      <c r="P28" s="31"/>
    </row>
    <row r="29" spans="1:16" ht="14.4" thickBot="1">
      <c r="A29" s="12" t="s">
        <v>1</v>
      </c>
      <c r="B29" s="13"/>
      <c r="C29" s="14">
        <f>SUM(C7:C28)</f>
        <v>3091054.9499999983</v>
      </c>
      <c r="D29" s="14">
        <f>SUM(D7:D28)</f>
        <v>57418.003600000113</v>
      </c>
      <c r="E29" s="20">
        <f>SUM(E7:E28)</f>
        <v>3148472.9535999992</v>
      </c>
      <c r="F29" s="14">
        <f t="shared" ref="F29:P29" si="1">SUM(F7:F28)</f>
        <v>0</v>
      </c>
      <c r="G29" s="14">
        <f t="shared" si="1"/>
        <v>-1204.1300000000001</v>
      </c>
      <c r="H29" s="14">
        <f t="shared" si="1"/>
        <v>3284.3099999999995</v>
      </c>
      <c r="I29" s="14">
        <f t="shared" si="1"/>
        <v>1800</v>
      </c>
      <c r="J29" s="14">
        <f t="shared" si="1"/>
        <v>33605</v>
      </c>
      <c r="K29" s="14">
        <f t="shared" si="1"/>
        <v>5500</v>
      </c>
      <c r="L29" s="14">
        <f t="shared" si="1"/>
        <v>917.64</v>
      </c>
      <c r="M29" s="14">
        <f t="shared" si="1"/>
        <v>1400</v>
      </c>
      <c r="N29" s="14">
        <f t="shared" si="1"/>
        <v>1286.48</v>
      </c>
      <c r="O29" s="14">
        <f t="shared" si="1"/>
        <v>10651.9</v>
      </c>
      <c r="P29" s="14">
        <f t="shared" si="1"/>
        <v>176.8</v>
      </c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9"/>
      <c r="K30" s="9"/>
      <c r="L30" s="9"/>
      <c r="M30" s="9"/>
    </row>
    <row r="31" spans="1:16">
      <c r="D31" s="29"/>
    </row>
  </sheetData>
  <mergeCells count="10">
    <mergeCell ref="F5:P5"/>
    <mergeCell ref="J1:P1"/>
    <mergeCell ref="J2:P2"/>
    <mergeCell ref="A3:P3"/>
    <mergeCell ref="A5:A6"/>
    <mergeCell ref="B5:B6"/>
    <mergeCell ref="C5:C6"/>
    <mergeCell ref="D5:D6"/>
    <mergeCell ref="E5:E6"/>
    <mergeCell ref="D2:E2"/>
  </mergeCells>
  <pageMargins left="0.78740157480314965" right="0.39370078740157483" top="0.78740157480314965" bottom="0.78740157480314965" header="0.31496062992125984" footer="0.31496062992125984"/>
  <pageSetup paperSize="8" scale="79" firstPageNumber="311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Абдуллина С.Ч.</cp:lastModifiedBy>
  <cp:lastPrinted>2019-06-11T08:48:11Z</cp:lastPrinted>
  <dcterms:created xsi:type="dcterms:W3CDTF">2019-06-10T08:51:09Z</dcterms:created>
  <dcterms:modified xsi:type="dcterms:W3CDTF">2019-06-11T08:49:01Z</dcterms:modified>
</cp:coreProperties>
</file>