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Отчет за 2020 год ДУМА\"/>
    </mc:Choice>
  </mc:AlternateContent>
  <xr:revisionPtr revIDLastSave="0" documentId="13_ncr:1_{8B92E832-2B74-4297-ACD4-E3FAF178D7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6" r:id="rId1"/>
  </sheets>
  <definedNames>
    <definedName name="_xlnm.Print_Titles" localSheetId="0">'1'!$6:$7</definedName>
  </definedNames>
  <calcPr calcId="191029"/>
</workbook>
</file>

<file path=xl/calcChain.xml><?xml version="1.0" encoding="utf-8"?>
<calcChain xmlns="http://schemas.openxmlformats.org/spreadsheetml/2006/main">
  <c r="G46" i="6" l="1"/>
  <c r="G45" i="6"/>
  <c r="G44" i="6"/>
  <c r="G43" i="6"/>
  <c r="G42" i="6"/>
  <c r="G41" i="6"/>
  <c r="G40" i="6"/>
  <c r="G37" i="6"/>
  <c r="G36" i="6"/>
  <c r="G35" i="6"/>
  <c r="G34" i="6"/>
  <c r="G33" i="6"/>
  <c r="G32" i="6"/>
  <c r="G31" i="6"/>
  <c r="G29" i="6"/>
  <c r="G28" i="6"/>
  <c r="G27" i="6"/>
  <c r="G26" i="6"/>
  <c r="G25" i="6"/>
  <c r="F42" i="6"/>
  <c r="F41" i="6"/>
  <c r="F40" i="6"/>
  <c r="F35" i="6"/>
  <c r="F34" i="6"/>
  <c r="F32" i="6"/>
  <c r="F31" i="6"/>
  <c r="F27" i="6"/>
  <c r="F26" i="6"/>
  <c r="G22" i="6"/>
  <c r="G21" i="6"/>
  <c r="G20" i="6"/>
  <c r="G19" i="6"/>
  <c r="G17" i="6"/>
  <c r="G16" i="6"/>
  <c r="G15" i="6"/>
  <c r="G14" i="6"/>
  <c r="G12" i="6"/>
  <c r="F22" i="6"/>
  <c r="F21" i="6"/>
  <c r="F20" i="6"/>
  <c r="F19" i="6"/>
  <c r="F18" i="6"/>
  <c r="F17" i="6"/>
  <c r="F16" i="6"/>
  <c r="F15" i="6"/>
  <c r="F14" i="6"/>
  <c r="F12" i="6"/>
  <c r="F11" i="6"/>
  <c r="F25" i="6"/>
  <c r="E39" i="6"/>
  <c r="F39" i="6" s="1"/>
  <c r="D39" i="6"/>
  <c r="C39" i="6"/>
  <c r="E30" i="6"/>
  <c r="G30" i="6" s="1"/>
  <c r="D30" i="6"/>
  <c r="C30" i="6"/>
  <c r="E24" i="6"/>
  <c r="F24" i="6" s="1"/>
  <c r="D24" i="6"/>
  <c r="D23" i="6" s="1"/>
  <c r="C24" i="6"/>
  <c r="C23" i="6" s="1"/>
  <c r="E18" i="6"/>
  <c r="G18" i="6" s="1"/>
  <c r="D18" i="6"/>
  <c r="C18" i="6"/>
  <c r="E13" i="6"/>
  <c r="F13" i="6" s="1"/>
  <c r="D13" i="6"/>
  <c r="C13" i="6"/>
  <c r="G13" i="6" l="1"/>
  <c r="F30" i="6"/>
  <c r="E23" i="6"/>
  <c r="C38" i="6"/>
  <c r="E38" i="6"/>
  <c r="D38" i="6"/>
  <c r="E9" i="6"/>
  <c r="C10" i="6"/>
  <c r="D10" i="6"/>
  <c r="D9" i="6" s="1"/>
  <c r="E10" i="6"/>
  <c r="F38" i="6" l="1"/>
  <c r="F23" i="6"/>
  <c r="D8" i="6"/>
  <c r="D47" i="6" s="1"/>
  <c r="E8" i="6"/>
  <c r="E47" i="6" s="1"/>
  <c r="C9" i="6"/>
  <c r="C8" i="6" s="1"/>
  <c r="C47" i="6" s="1"/>
  <c r="F47" i="6" l="1"/>
  <c r="F10" i="6"/>
  <c r="F9" i="6"/>
  <c r="G39" i="6"/>
  <c r="G38" i="6"/>
  <c r="G24" i="6"/>
  <c r="G23" i="6"/>
  <c r="G11" i="6"/>
  <c r="G10" i="6"/>
  <c r="G9" i="6"/>
  <c r="G8" i="6"/>
  <c r="F8" i="6"/>
  <c r="G47" i="6" l="1"/>
</calcChain>
</file>

<file path=xl/sharedStrings.xml><?xml version="1.0" encoding="utf-8"?>
<sst xmlns="http://schemas.openxmlformats.org/spreadsheetml/2006/main" count="97" uniqueCount="90">
  <si>
    <t>000 1 00 00000 00 0000 000</t>
  </si>
  <si>
    <t>НАЛОГОВЫЕ И НЕНАЛОГОВЫЕ ДОХОДЫ</t>
  </si>
  <si>
    <t>НАЛОГОВЫЕ ДОХОДЫ</t>
  </si>
  <si>
    <t>000 1 01 00000 00 0000 000</t>
  </si>
  <si>
    <t>Налоги на прибыль, доходы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</si>
  <si>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</si>
  <si>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</si>
  <si>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</si>
  <si>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000 1 06 00000 00 0000 000</t>
  </si>
  <si>
    <t>Налоги на имущество</t>
  </si>
  <si>
    <t>000 1 08 00000 00 0000 000</t>
  </si>
  <si>
    <t>Государственная пошлина</t>
  </si>
  <si>
    <t>НЕНАЛОГОВЫЕ ДОХОДЫ</t>
  </si>
  <si>
    <t>000 1 11 00000 00 0000 000</t>
  </si>
  <si>
    <t>000 1 12 00000 00 0000 000</t>
  </si>
  <si>
    <t>Платежи при пользовании природными ресурсами</t>
  </si>
  <si>
    <t>000 1 13 00000 00 0000 000</t>
  </si>
  <si>
    <t>000 1 14 00000 00 0000 000</t>
  </si>
  <si>
    <t>Доходы от продажи материальных и нематериальных активов</t>
  </si>
  <si>
    <t>000 1 16 00000 00 0000 000</t>
  </si>
  <si>
    <t>Штрафы, санкции, возмещение ущерба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</si>
  <si>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</si>
  <si>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</si>
  <si>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</si>
  <si>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</si>
  <si>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</si>
  <si>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000 2 18 00000 00 0000 000</t>
  </si>
  <si>
    <t>000 2 19 00000 00 0000 000</t>
  </si>
  <si>
    <t>ИТОГО ДОХОДОВ</t>
  </si>
  <si>
    <t>000 1 01 02000 01 0000 110</t>
  </si>
  <si>
    <t>Налог на доходы физических лиц</t>
  </si>
  <si>
    <t>000 1 03 02000 01 0000 110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</si>
  <si>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</si>
  <si>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</si>
  <si>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</si>
  <si>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</si>
  <si>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</si>
  <si>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</si>
  <si>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000 1 05 04010 02 0000 110</t>
  </si>
  <si>
    <t>000 1 06 01000 00 0000 110</t>
  </si>
  <si>
    <t>Налог на имущество физических лиц</t>
  </si>
  <si>
    <t>000 1 06 06000 00 0000 110</t>
  </si>
  <si>
    <t>Земельный налог</t>
  </si>
  <si>
    <t xml:space="preserve">Доходы от использования имущества, находящегося в государственной и муниципальной собственности 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</si>
  <si>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</si>
  <si>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</si>
  <si>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000 1 11 07010 00 0000 120</t>
  </si>
  <si>
    <t xml:space="preserve">Доходы от перечисления части прибыли государственных и муниципальных унитарных предприятий, остающиеся после уплаты налогов и обязательных платежей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</si>
  <si>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</si>
  <si>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</si>
  <si>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000 1 14 01040 04 0000 410</t>
  </si>
  <si>
    <t>Доходы от продажи квартир, находящихся в собственности городских округов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</si>
  <si>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</si>
  <si>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</si>
  <si>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</si>
  <si>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</si>
  <si>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</si>
  <si>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</si>
  <si>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</si>
  <si>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</si>
  <si>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</si>
  <si>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(тыс.рублей)</t>
  </si>
  <si>
    <t xml:space="preserve">Субвенции бюджетам бюджетной системы Российской Федерации 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</si>
  <si>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</si>
  <si>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</si>
  <si>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</si>
  <si>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Код бюджетной классификации Российской Федерации</t>
  </si>
  <si>
    <t>Наименование показателя</t>
  </si>
  <si>
    <t xml:space="preserve">Доходы от оказания платных услуг  и компенсации затрат государства </t>
  </si>
  <si>
    <t>000 2 02 10000 00 0000 150</t>
  </si>
  <si>
    <t>000 2 02 20000 00 0000 150</t>
  </si>
  <si>
    <t>000 2 02 30000 00 0000 150</t>
  </si>
  <si>
    <t>000 2 02 40000 00 0000 150</t>
  </si>
  <si>
    <t>Доходы бюджетов бюджетной системы Росийской Федерации от возврата остатков субсидий, субвенций и иных межбюджетных трансфертов, имеющих целевое назначение, прошлых лет</t>
  </si>
  <si>
    <t>000 1 14 06312 04 0000 430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</si>
  <si>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
</t>
  </si>
  <si>
    <t>000 1 14 02043 04 0000 440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</si>
  <si>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 части реализации  материальных запасов по указанному имуществу</t>
  </si>
  <si>
    <t>Приложение № 1</t>
  </si>
  <si>
    <t>к пояснительной записке по доходам</t>
  </si>
  <si>
    <t>000 1 06 04000 00 0000 110</t>
  </si>
  <si>
    <t>Транспортный налог</t>
  </si>
  <si>
    <t>Исполнение доходов бюджета города Радужный за 2020 год в разрезе кодов классификации доходов бюджета</t>
  </si>
  <si>
    <t>Утвержденный план на 2020 год</t>
  </si>
  <si>
    <t xml:space="preserve">Уточненный план на 2020 год </t>
  </si>
  <si>
    <t>Исполнено за 2020 год</t>
  </si>
  <si>
    <t>% исполнения к утвержденному плану на 2020 год</t>
  </si>
  <si>
    <t>% исполнения к уточненному плану на 2020 год</t>
  </si>
  <si>
    <t>Налог, взимаемый в связи с применением патентной системы налогообложения, зачисляемый в бюджеты городских округов</t>
  </si>
  <si>
    <t>св.100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</si>
</sst>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49">
    <xf numFmtId="0" fontId="0" fillId="0" borderId="0" xfId="0"/>
    <xf numFmtId="0" fontId="2" fillId="0" borderId="0" xfId="4" applyFont="1"/>
    <xf numFmtId="0" fontId="2" fillId="0" borderId="0" xfId="4" applyFont="1" applyAlignment="1">
      <alignment horizontal="right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right"/>
    </xf>
    <xf numFmtId="4" fontId="3" fillId="2" borderId="1" xfId="4" applyNumberFormat="1" applyFont="1" applyFill="1" applyBorder="1"/>
    <xf numFmtId="0" fontId="2" fillId="2" borderId="1" xfId="4" applyFont="1" applyFill="1" applyBorder="1"/>
    <xf numFmtId="0" fontId="3" fillId="0" borderId="1" xfId="4" applyFont="1" applyBorder="1"/>
    <xf numFmtId="4" fontId="2" fillId="0" borderId="1" xfId="4" applyNumberFormat="1" applyFont="1" applyBorder="1"/>
    <xf numFmtId="4" fontId="3" fillId="3" borderId="1" xfId="4" applyNumberFormat="1" applyFont="1" applyFill="1" applyBorder="1"/>
    <xf numFmtId="2" fontId="3" fillId="0" borderId="1" xfId="4" applyNumberFormat="1" applyFont="1" applyBorder="1" applyAlignment="1">
      <alignment wrapText="1"/>
    </xf>
    <xf numFmtId="4" fontId="2" fillId="3" borderId="1" xfId="4" applyNumberFormat="1" applyFont="1" applyFill="1" applyBorder="1"/>
    <xf numFmtId="0" fontId="3" fillId="0" borderId="1" xfId="4" applyFont="1" applyBorder="1" applyAlignment="1">
      <alignment wrapText="1"/>
    </xf>
    <xf numFmtId="0" fontId="3" fillId="2" borderId="1" xfId="4" applyFont="1" applyFill="1" applyBorder="1"/>
    <xf numFmtId="0" fontId="3" fillId="2" borderId="1" xfId="4" applyFont="1" applyFill="1" applyBorder="1" applyAlignment="1">
      <alignment wrapText="1"/>
    </xf>
    <xf numFmtId="0" fontId="3" fillId="0" borderId="1" xfId="4" applyFont="1" applyFill="1" applyBorder="1"/>
    <xf numFmtId="0" fontId="3" fillId="0" borderId="1" xfId="4" applyFont="1" applyFill="1" applyBorder="1" applyAlignment="1">
      <alignment wrapText="1"/>
    </xf>
    <xf numFmtId="4" fontId="2" fillId="0" borderId="1" xfId="4" applyNumberFormat="1" applyFont="1" applyFill="1" applyBorder="1"/>
    <xf numFmtId="0" fontId="2" fillId="0" borderId="0" xfId="4" applyFont="1" applyAlignment="1">
      <alignment wrapText="1"/>
    </xf>
    <xf numFmtId="4" fontId="3" fillId="0" borderId="1" xfId="4" applyNumberFormat="1" applyFont="1" applyBorder="1"/>
    <xf numFmtId="0" fontId="2" fillId="0" borderId="1" xfId="4" applyFont="1" applyBorder="1"/>
    <xf numFmtId="0" fontId="2" fillId="0" borderId="1" xfId="4" applyFont="1" applyBorder="1" applyAlignment="1">
      <alignment wrapText="1"/>
    </xf>
    <xf numFmtId="0" fontId="3" fillId="3" borderId="1" xfId="4" applyFont="1" applyFill="1" applyBorder="1"/>
    <xf numFmtId="0" fontId="3" fillId="3" borderId="1" xfId="4" applyFont="1" applyFill="1" applyBorder="1" applyAlignment="1">
      <alignment horizontal="left" wrapText="1"/>
    </xf>
    <xf numFmtId="0" fontId="2" fillId="3" borderId="1" xfId="4" applyFont="1" applyFill="1" applyBorder="1"/>
    <xf numFmtId="0" fontId="2" fillId="3" borderId="1" xfId="4" applyFont="1" applyFill="1" applyBorder="1" applyAlignment="1">
      <alignment horizontal="left" wrapText="1"/>
    </xf>
    <xf numFmtId="0" fontId="3" fillId="3" borderId="1" xfId="4" applyFont="1" applyFill="1" applyBorder="1" applyAlignment="1">
      <alignment wrapText="1"/>
    </xf>
    <xf numFmtId="0" fontId="2" fillId="3" borderId="1" xfId="4" applyFont="1" applyFill="1" applyBorder="1" applyAlignment="1">
      <alignment wrapText="1"/>
    </xf>
    <xf numFmtId="0" fontId="3" fillId="0" borderId="1" xfId="7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2" fillId="0" borderId="1" xfId="4" applyFont="1" applyFill="1" applyBorder="1" applyAlignment="1">
      <alignment wrapText="1"/>
    </xf>
    <xf numFmtId="0" fontId="2" fillId="3" borderId="1" xfId="6" applyFont="1" applyFill="1" applyBorder="1" applyAlignment="1">
      <alignment horizontal="left" vertical="top" wrapText="1"/>
    </xf>
    <xf numFmtId="4" fontId="2" fillId="4" borderId="1" xfId="4" applyNumberFormat="1" applyFont="1" applyFill="1" applyBorder="1"/>
    <xf numFmtId="4" fontId="3" fillId="4" borderId="1" xfId="4" applyNumberFormat="1" applyFont="1" applyFill="1" applyBorder="1"/>
    <xf numFmtId="0" fontId="2" fillId="4" borderId="0" xfId="8" applyFont="1" applyFill="1"/>
    <xf numFmtId="0" fontId="2" fillId="4" borderId="0" xfId="8" applyFont="1" applyFill="1" applyAlignment="1">
      <alignment horizontal="center"/>
    </xf>
    <xf numFmtId="4" fontId="2" fillId="5" borderId="1" xfId="4" applyNumberFormat="1" applyFont="1" applyFill="1" applyBorder="1"/>
    <xf numFmtId="4" fontId="2" fillId="2" borderId="1" xfId="4" applyNumberFormat="1" applyFont="1" applyFill="1" applyBorder="1"/>
    <xf numFmtId="4" fontId="2" fillId="0" borderId="1" xfId="4" applyNumberFormat="1" applyFont="1" applyFill="1" applyBorder="1" applyAlignment="1">
      <alignment horizontal="right"/>
    </xf>
    <xf numFmtId="0" fontId="7" fillId="0" borderId="0" xfId="7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 shrinkToFit="1"/>
    </xf>
    <xf numFmtId="0" fontId="0" fillId="0" borderId="0" xfId="0" applyAlignment="1">
      <alignment wrapText="1" shrinkToFit="1"/>
    </xf>
    <xf numFmtId="49" fontId="2" fillId="4" borderId="0" xfId="8" applyNumberFormat="1" applyFont="1" applyFill="1" applyAlignment="1">
      <alignment horizontal="right" wrapText="1"/>
    </xf>
    <xf numFmtId="0" fontId="2" fillId="0" borderId="2" xfId="2" applyFont="1" applyBorder="1" applyAlignment="1" applyProtection="1">
      <alignment horizontal="right" wrapText="1"/>
      <protection hidden="1"/>
    </xf>
    <xf numFmtId="0" fontId="0" fillId="0" borderId="2" xfId="0" applyBorder="1" applyAlignment="1">
      <alignment wrapText="1"/>
    </xf>
  </cellXfs>
  <cellStyles count="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8" xfId="3" xr:uid="{00000000-0005-0000-0000-000003000000}"/>
    <cellStyle name="Обычный 2 3" xfId="4" xr:uid="{00000000-0005-0000-0000-000004000000}"/>
    <cellStyle name="Обычный 2_Приложения к постановлению об исполнении бюджета за 1 квартал" xfId="5" xr:uid="{00000000-0005-0000-0000-000005000000}"/>
    <cellStyle name="Обычный 3 2" xfId="6" xr:uid="{00000000-0005-0000-0000-000006000000}"/>
    <cellStyle name="Обычный 3 3" xfId="7" xr:uid="{00000000-0005-0000-0000-000007000000}"/>
    <cellStyle name="Обычный_Лист1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zoomScaleSheetLayoutView="100" workbookViewId="0">
      <selection activeCell="F36" sqref="F36"/>
    </sheetView>
  </sheetViews>
  <sheetFormatPr defaultColWidth="9.140625" defaultRowHeight="12.75" x14ac:dyDescent="0.2"/>
  <cols>
    <col min="1" max="1" width="23" style="1" customWidth="1"/>
    <col min="2" max="2" width="33.28515625" style="1" customWidth="1"/>
    <col min="3" max="3" width="13.5703125" style="1" customWidth="1"/>
    <col min="4" max="4" width="11.7109375" style="1" customWidth="1"/>
    <col min="5" max="5" width="11.42578125" style="1" customWidth="1"/>
    <col min="6" max="6" width="10.42578125" style="1" customWidth="1"/>
    <col min="7" max="16384" width="9.140625" style="1"/>
  </cols>
  <sheetData>
    <row r="1" spans="1:7" ht="15" x14ac:dyDescent="0.25">
      <c r="C1" s="37"/>
      <c r="D1" s="38"/>
      <c r="E1" s="44" t="s">
        <v>78</v>
      </c>
      <c r="F1" s="45"/>
      <c r="G1" s="45"/>
    </row>
    <row r="2" spans="1:7" ht="15" x14ac:dyDescent="0.25">
      <c r="B2" s="2"/>
      <c r="C2" s="46" t="s">
        <v>79</v>
      </c>
      <c r="D2" s="46"/>
      <c r="E2" s="46"/>
      <c r="F2" s="46"/>
      <c r="G2" s="43"/>
    </row>
    <row r="3" spans="1:7" ht="12.75" customHeight="1" x14ac:dyDescent="0.2">
      <c r="A3" s="42" t="s">
        <v>82</v>
      </c>
      <c r="B3" s="42"/>
      <c r="C3" s="42"/>
      <c r="D3" s="42"/>
      <c r="E3" s="42"/>
      <c r="F3" s="42"/>
      <c r="G3" s="43"/>
    </row>
    <row r="4" spans="1:7" ht="46.5" customHeight="1" x14ac:dyDescent="0.2">
      <c r="A4" s="42"/>
      <c r="B4" s="42"/>
      <c r="C4" s="42"/>
      <c r="D4" s="42"/>
      <c r="E4" s="42"/>
      <c r="F4" s="42"/>
      <c r="G4" s="43"/>
    </row>
    <row r="5" spans="1:7" ht="16.5" customHeight="1" x14ac:dyDescent="0.25">
      <c r="E5" s="47" t="s">
        <v>61</v>
      </c>
      <c r="F5" s="47"/>
      <c r="G5" s="48"/>
    </row>
    <row r="6" spans="1:7" ht="94.5" customHeight="1" x14ac:dyDescent="0.2">
      <c r="A6" s="32" t="s">
        <v>66</v>
      </c>
      <c r="B6" s="3" t="s">
        <v>67</v>
      </c>
      <c r="C6" s="31" t="s">
        <v>83</v>
      </c>
      <c r="D6" s="31" t="s">
        <v>84</v>
      </c>
      <c r="E6" s="31" t="s">
        <v>85</v>
      </c>
      <c r="F6" s="31" t="s">
        <v>86</v>
      </c>
      <c r="G6" s="31" t="s">
        <v>87</v>
      </c>
    </row>
    <row r="7" spans="1:7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25.5" x14ac:dyDescent="0.2">
      <c r="A8" s="5" t="s">
        <v>0</v>
      </c>
      <c r="B8" s="6" t="s">
        <v>1</v>
      </c>
      <c r="C8" s="7">
        <f>C9+C23</f>
        <v>855899.10000000009</v>
      </c>
      <c r="D8" s="7">
        <f>D9+D23</f>
        <v>797817.21000000008</v>
      </c>
      <c r="E8" s="7">
        <f>E9+E23</f>
        <v>815845.19</v>
      </c>
      <c r="F8" s="40">
        <f>E8*100/C8</f>
        <v>95.320253286865224</v>
      </c>
      <c r="G8" s="39">
        <f>E8*100/D8</f>
        <v>102.25966296214642</v>
      </c>
    </row>
    <row r="9" spans="1:7" x14ac:dyDescent="0.2">
      <c r="A9" s="9"/>
      <c r="B9" s="5" t="s">
        <v>2</v>
      </c>
      <c r="C9" s="8">
        <f>C10++C12+C13+C18+C22</f>
        <v>745845.72000000009</v>
      </c>
      <c r="D9" s="8">
        <f>D10+D12+D13+D18+D22</f>
        <v>686476.94000000006</v>
      </c>
      <c r="E9" s="8">
        <f>E10+E12+E13+E18+E22</f>
        <v>703086.5199999999</v>
      </c>
      <c r="F9" s="40">
        <f t="shared" ref="F9:F47" si="0">E9*100/C9</f>
        <v>94.267018117366121</v>
      </c>
      <c r="G9" s="39">
        <f t="shared" ref="G9:G47" si="1">E9*100/D9</f>
        <v>102.41953939487024</v>
      </c>
    </row>
    <row r="10" spans="1:7" x14ac:dyDescent="0.2">
      <c r="A10" s="10" t="s">
        <v>3</v>
      </c>
      <c r="B10" s="10" t="s">
        <v>4</v>
      </c>
      <c r="C10" s="22">
        <f>C11</f>
        <v>577709.9</v>
      </c>
      <c r="D10" s="22">
        <f>D11</f>
        <v>542709.9</v>
      </c>
      <c r="E10" s="22">
        <f>E11</f>
        <v>554612.96</v>
      </c>
      <c r="F10" s="20">
        <f t="shared" si="0"/>
        <v>96.001983002195388</v>
      </c>
      <c r="G10" s="11">
        <f t="shared" si="1"/>
        <v>102.19326384132664</v>
      </c>
    </row>
    <row r="11" spans="1:7" x14ac:dyDescent="0.2">
      <c r="A11" s="23" t="s">
        <v>29</v>
      </c>
      <c r="B11" s="23" t="s">
        <v>30</v>
      </c>
      <c r="C11" s="11">
        <v>577709.9</v>
      </c>
      <c r="D11" s="11">
        <v>542709.9</v>
      </c>
      <c r="E11" s="11">
        <v>554612.96</v>
      </c>
      <c r="F11" s="20">
        <f t="shared" si="0"/>
        <v>96.001983002195388</v>
      </c>
      <c r="G11" s="11">
        <f t="shared" si="1"/>
        <v>102.19326384132664</v>
      </c>
    </row>
    <row r="12" spans="1:7" ht="37.5" customHeight="1" x14ac:dyDescent="0.2">
      <c r="A12" s="10" t="s">
        <v>31</v>
      </c>
      <c r="B12" s="13" t="s">
        <v>5</v>
      </c>
      <c r="C12" s="11">
        <v>7449.9</v>
      </c>
      <c r="D12" s="11">
        <v>7449.9</v>
      </c>
      <c r="E12" s="11">
        <v>7319.33</v>
      </c>
      <c r="F12" s="20">
        <f t="shared" si="0"/>
        <v>98.247359024953354</v>
      </c>
      <c r="G12" s="11">
        <f t="shared" si="1"/>
        <v>98.247359024953354</v>
      </c>
    </row>
    <row r="13" spans="1:7" x14ac:dyDescent="0.2">
      <c r="A13" s="10" t="s">
        <v>6</v>
      </c>
      <c r="B13" s="10" t="s">
        <v>7</v>
      </c>
      <c r="C13" s="22">
        <f>SUM(C14:C17)</f>
        <v>107700.52</v>
      </c>
      <c r="D13" s="22">
        <f>SUM(D14:D17)</f>
        <v>87381.74</v>
      </c>
      <c r="E13" s="22">
        <f>SUM(E14:E17)</f>
        <v>86017.36</v>
      </c>
      <c r="F13" s="20">
        <f t="shared" si="0"/>
        <v>79.867172414766429</v>
      </c>
      <c r="G13" s="11">
        <f t="shared" si="1"/>
        <v>98.438598270073356</v>
      </c>
    </row>
    <row r="14" spans="1:7" ht="40.5" customHeight="1" x14ac:dyDescent="0.2">
      <c r="A14" s="23" t="s">
        <v>32</v>
      </c>
      <c r="B14" s="24" t="s">
        <v>33</v>
      </c>
      <c r="C14" s="11">
        <v>88376</v>
      </c>
      <c r="D14" s="11">
        <v>73259.570000000007</v>
      </c>
      <c r="E14" s="11">
        <v>73279.03</v>
      </c>
      <c r="F14" s="20">
        <f t="shared" si="0"/>
        <v>82.917341812256723</v>
      </c>
      <c r="G14" s="11">
        <f t="shared" si="1"/>
        <v>100.02656308247508</v>
      </c>
    </row>
    <row r="15" spans="1:7" ht="25.5" x14ac:dyDescent="0.2">
      <c r="A15" s="23" t="s">
        <v>34</v>
      </c>
      <c r="B15" s="24" t="s">
        <v>35</v>
      </c>
      <c r="C15" s="11">
        <v>13012.52</v>
      </c>
      <c r="D15" s="11">
        <v>9812.52</v>
      </c>
      <c r="E15" s="11">
        <v>9256.66</v>
      </c>
      <c r="F15" s="20">
        <f t="shared" si="0"/>
        <v>71.136566937072914</v>
      </c>
      <c r="G15" s="11">
        <f t="shared" si="1"/>
        <v>94.335196259472582</v>
      </c>
    </row>
    <row r="16" spans="1:7" ht="18" customHeight="1" x14ac:dyDescent="0.2">
      <c r="A16" s="23" t="s">
        <v>36</v>
      </c>
      <c r="B16" s="24" t="s">
        <v>37</v>
      </c>
      <c r="C16" s="11">
        <v>12</v>
      </c>
      <c r="D16" s="11">
        <v>9.65</v>
      </c>
      <c r="E16" s="11">
        <v>9.6999999999999993</v>
      </c>
      <c r="F16" s="20">
        <f t="shared" si="0"/>
        <v>80.833333333333329</v>
      </c>
      <c r="G16" s="11">
        <f t="shared" si="1"/>
        <v>100.51813471502589</v>
      </c>
    </row>
    <row r="17" spans="1:7" ht="57.75" customHeight="1" x14ac:dyDescent="0.2">
      <c r="A17" s="23" t="s">
        <v>38</v>
      </c>
      <c r="B17" s="33" t="s">
        <v>88</v>
      </c>
      <c r="C17" s="11">
        <v>6300</v>
      </c>
      <c r="D17" s="11">
        <v>4300</v>
      </c>
      <c r="E17" s="35">
        <v>3471.97</v>
      </c>
      <c r="F17" s="20">
        <f t="shared" si="0"/>
        <v>55.110634920634922</v>
      </c>
      <c r="G17" s="11">
        <f t="shared" si="1"/>
        <v>80.743488372093026</v>
      </c>
    </row>
    <row r="18" spans="1:7" x14ac:dyDescent="0.2">
      <c r="A18" s="10" t="s">
        <v>8</v>
      </c>
      <c r="B18" s="10" t="s">
        <v>9</v>
      </c>
      <c r="C18" s="22">
        <f>SUM(C19:C21)</f>
        <v>47345.399999999994</v>
      </c>
      <c r="D18" s="22">
        <f>SUM(D19:D21)</f>
        <v>43345.399999999994</v>
      </c>
      <c r="E18" s="36">
        <f>SUM(E19:E21)</f>
        <v>49010.849999999991</v>
      </c>
      <c r="F18" s="20">
        <f t="shared" si="0"/>
        <v>103.51765958255712</v>
      </c>
      <c r="G18" s="11">
        <f t="shared" si="1"/>
        <v>113.07047575982688</v>
      </c>
    </row>
    <row r="19" spans="1:7" x14ac:dyDescent="0.2">
      <c r="A19" s="23" t="s">
        <v>39</v>
      </c>
      <c r="B19" s="23" t="s">
        <v>40</v>
      </c>
      <c r="C19" s="11">
        <v>20984.400000000001</v>
      </c>
      <c r="D19" s="11">
        <v>20984.400000000001</v>
      </c>
      <c r="E19" s="35">
        <v>25453.200000000001</v>
      </c>
      <c r="F19" s="20">
        <f t="shared" si="0"/>
        <v>121.29581975181563</v>
      </c>
      <c r="G19" s="11">
        <f t="shared" si="1"/>
        <v>121.29581975181563</v>
      </c>
    </row>
    <row r="20" spans="1:7" x14ac:dyDescent="0.2">
      <c r="A20" s="23" t="s">
        <v>80</v>
      </c>
      <c r="B20" s="23" t="s">
        <v>81</v>
      </c>
      <c r="C20" s="11">
        <v>19652.8</v>
      </c>
      <c r="D20" s="11">
        <v>15652.8</v>
      </c>
      <c r="E20" s="35">
        <v>16599.669999999998</v>
      </c>
      <c r="F20" s="20">
        <f t="shared" si="0"/>
        <v>84.464656435724166</v>
      </c>
      <c r="G20" s="11">
        <f t="shared" si="1"/>
        <v>106.04920525401205</v>
      </c>
    </row>
    <row r="21" spans="1:7" x14ac:dyDescent="0.2">
      <c r="A21" s="23" t="s">
        <v>41</v>
      </c>
      <c r="B21" s="23" t="s">
        <v>42</v>
      </c>
      <c r="C21" s="11">
        <v>6708.2</v>
      </c>
      <c r="D21" s="11">
        <v>6708.2</v>
      </c>
      <c r="E21" s="11">
        <v>6957.98</v>
      </c>
      <c r="F21" s="20">
        <f t="shared" si="0"/>
        <v>103.72350257893325</v>
      </c>
      <c r="G21" s="11">
        <f t="shared" si="1"/>
        <v>103.72350257893325</v>
      </c>
    </row>
    <row r="22" spans="1:7" x14ac:dyDescent="0.2">
      <c r="A22" s="10" t="s">
        <v>10</v>
      </c>
      <c r="B22" s="10" t="s">
        <v>11</v>
      </c>
      <c r="C22" s="22">
        <v>5640</v>
      </c>
      <c r="D22" s="22">
        <v>5590</v>
      </c>
      <c r="E22" s="22">
        <v>6126.02</v>
      </c>
      <c r="F22" s="20">
        <f t="shared" si="0"/>
        <v>108.61737588652483</v>
      </c>
      <c r="G22" s="11">
        <f t="shared" si="1"/>
        <v>109.58890876565295</v>
      </c>
    </row>
    <row r="23" spans="1:7" ht="23.25" customHeight="1" x14ac:dyDescent="0.2">
      <c r="A23" s="16"/>
      <c r="B23" s="5" t="s">
        <v>12</v>
      </c>
      <c r="C23" s="8">
        <f>C24+C28+C29+C30+C37</f>
        <v>110053.38</v>
      </c>
      <c r="D23" s="8">
        <f>D24+D28+D29+D30+D37</f>
        <v>111340.27</v>
      </c>
      <c r="E23" s="8">
        <f>E24+E28+E29+E30+E37</f>
        <v>112758.66999999998</v>
      </c>
      <c r="F23" s="39">
        <f t="shared" si="0"/>
        <v>102.45816166663847</v>
      </c>
      <c r="G23" s="39">
        <f t="shared" si="1"/>
        <v>101.27393260318119</v>
      </c>
    </row>
    <row r="24" spans="1:7" ht="38.25" x14ac:dyDescent="0.2">
      <c r="A24" s="25" t="s">
        <v>13</v>
      </c>
      <c r="B24" s="26" t="s">
        <v>43</v>
      </c>
      <c r="C24" s="12">
        <f>SUM(C25:C27)</f>
        <v>74561.200000000012</v>
      </c>
      <c r="D24" s="12">
        <f>SUM(D25:D27)</f>
        <v>66565.48</v>
      </c>
      <c r="E24" s="12">
        <f>SUM(E25:E27)</f>
        <v>65485.96</v>
      </c>
      <c r="F24" s="20">
        <f t="shared" si="0"/>
        <v>87.828468425937331</v>
      </c>
      <c r="G24" s="11">
        <f t="shared" si="1"/>
        <v>98.37825852078285</v>
      </c>
    </row>
    <row r="25" spans="1:7" ht="114.75" customHeight="1" x14ac:dyDescent="0.2">
      <c r="A25" s="27" t="s">
        <v>44</v>
      </c>
      <c r="B25" s="28" t="s">
        <v>45</v>
      </c>
      <c r="C25" s="14">
        <v>66515.100000000006</v>
      </c>
      <c r="D25" s="14">
        <v>57991.03</v>
      </c>
      <c r="E25" s="14">
        <v>55846.18</v>
      </c>
      <c r="F25" s="20">
        <f t="shared" si="0"/>
        <v>83.960153408774843</v>
      </c>
      <c r="G25" s="11">
        <f t="shared" si="1"/>
        <v>96.30141075266296</v>
      </c>
    </row>
    <row r="26" spans="1:7" ht="63" customHeight="1" x14ac:dyDescent="0.2">
      <c r="A26" s="27" t="s">
        <v>46</v>
      </c>
      <c r="B26" s="28" t="s">
        <v>47</v>
      </c>
      <c r="C26" s="14">
        <v>999.8</v>
      </c>
      <c r="D26" s="14">
        <v>828.15</v>
      </c>
      <c r="E26" s="14">
        <v>828.15</v>
      </c>
      <c r="F26" s="20">
        <f t="shared" si="0"/>
        <v>82.831566313262655</v>
      </c>
      <c r="G26" s="11">
        <f t="shared" si="1"/>
        <v>100</v>
      </c>
    </row>
    <row r="27" spans="1:7" ht="114.75" x14ac:dyDescent="0.2">
      <c r="A27" s="23" t="s">
        <v>48</v>
      </c>
      <c r="B27" s="24" t="s">
        <v>49</v>
      </c>
      <c r="C27" s="11">
        <v>7046.3</v>
      </c>
      <c r="D27" s="11">
        <v>7746.3</v>
      </c>
      <c r="E27" s="11">
        <v>8811.6299999999992</v>
      </c>
      <c r="F27" s="20">
        <f t="shared" si="0"/>
        <v>125.05329037934801</v>
      </c>
      <c r="G27" s="11">
        <f t="shared" si="1"/>
        <v>113.75275938189844</v>
      </c>
    </row>
    <row r="28" spans="1:7" ht="25.5" x14ac:dyDescent="0.2">
      <c r="A28" s="10" t="s">
        <v>14</v>
      </c>
      <c r="B28" s="15" t="s">
        <v>15</v>
      </c>
      <c r="C28" s="22">
        <v>3823.2</v>
      </c>
      <c r="D28" s="22">
        <v>6000</v>
      </c>
      <c r="E28" s="22">
        <v>5815.47</v>
      </c>
      <c r="F28" s="41" t="s">
        <v>89</v>
      </c>
      <c r="G28" s="11">
        <f t="shared" si="1"/>
        <v>96.924499999999995</v>
      </c>
    </row>
    <row r="29" spans="1:7" ht="25.5" x14ac:dyDescent="0.2">
      <c r="A29" s="25" t="s">
        <v>16</v>
      </c>
      <c r="B29" s="29" t="s">
        <v>68</v>
      </c>
      <c r="C29" s="12">
        <v>954.18</v>
      </c>
      <c r="D29" s="12">
        <v>4554.96</v>
      </c>
      <c r="E29" s="12">
        <v>4728.13</v>
      </c>
      <c r="F29" s="41" t="s">
        <v>89</v>
      </c>
      <c r="G29" s="11">
        <f t="shared" si="1"/>
        <v>103.80178969738483</v>
      </c>
    </row>
    <row r="30" spans="1:7" ht="25.5" x14ac:dyDescent="0.2">
      <c r="A30" s="10" t="s">
        <v>17</v>
      </c>
      <c r="B30" s="15" t="s">
        <v>18</v>
      </c>
      <c r="C30" s="22">
        <f>SUM(C31:C35)</f>
        <v>30014.799999999996</v>
      </c>
      <c r="D30" s="22">
        <f>SUM(D31:D36)</f>
        <v>26219.83</v>
      </c>
      <c r="E30" s="22">
        <f>SUM(E31:E36)</f>
        <v>28716.929999999997</v>
      </c>
      <c r="F30" s="20">
        <f t="shared" si="0"/>
        <v>95.675899889387907</v>
      </c>
      <c r="G30" s="11">
        <f t="shared" si="1"/>
        <v>109.52370781961589</v>
      </c>
    </row>
    <row r="31" spans="1:7" ht="38.25" x14ac:dyDescent="0.2">
      <c r="A31" s="23" t="s">
        <v>50</v>
      </c>
      <c r="B31" s="24" t="s">
        <v>51</v>
      </c>
      <c r="C31" s="11">
        <v>20560.099999999999</v>
      </c>
      <c r="D31" s="11">
        <v>23610.3</v>
      </c>
      <c r="E31" s="11">
        <v>25676.26</v>
      </c>
      <c r="F31" s="20">
        <f t="shared" si="0"/>
        <v>124.88392566184018</v>
      </c>
      <c r="G31" s="11">
        <f t="shared" si="1"/>
        <v>108.75024883207753</v>
      </c>
    </row>
    <row r="32" spans="1:7" ht="114" customHeight="1" x14ac:dyDescent="0.2">
      <c r="A32" s="23" t="s">
        <v>52</v>
      </c>
      <c r="B32" s="24" t="s">
        <v>53</v>
      </c>
      <c r="C32" s="11">
        <v>6139</v>
      </c>
      <c r="D32" s="11">
        <v>951.75</v>
      </c>
      <c r="E32" s="11">
        <v>1198.54</v>
      </c>
      <c r="F32" s="20">
        <f t="shared" si="0"/>
        <v>19.523375142531357</v>
      </c>
      <c r="G32" s="11">
        <f t="shared" si="1"/>
        <v>125.93012871027055</v>
      </c>
    </row>
    <row r="33" spans="1:7" ht="116.25" customHeight="1" x14ac:dyDescent="0.2">
      <c r="A33" s="23" t="s">
        <v>76</v>
      </c>
      <c r="B33" s="24" t="s">
        <v>77</v>
      </c>
      <c r="C33" s="11">
        <v>0</v>
      </c>
      <c r="D33" s="11">
        <v>63.7</v>
      </c>
      <c r="E33" s="11">
        <v>9.8000000000000007</v>
      </c>
      <c r="F33" s="41" t="s">
        <v>65</v>
      </c>
      <c r="G33" s="11">
        <f t="shared" si="1"/>
        <v>15.384615384615385</v>
      </c>
    </row>
    <row r="34" spans="1:7" ht="60" customHeight="1" x14ac:dyDescent="0.2">
      <c r="A34" s="23" t="s">
        <v>54</v>
      </c>
      <c r="B34" s="24" t="s">
        <v>55</v>
      </c>
      <c r="C34" s="11">
        <v>1909.69</v>
      </c>
      <c r="D34" s="11">
        <v>1209.69</v>
      </c>
      <c r="E34" s="11">
        <v>1395</v>
      </c>
      <c r="F34" s="20">
        <f t="shared" si="0"/>
        <v>73.04850525477957</v>
      </c>
      <c r="G34" s="11">
        <f t="shared" si="1"/>
        <v>115.31880068447288</v>
      </c>
    </row>
    <row r="35" spans="1:7" ht="61.5" customHeight="1" x14ac:dyDescent="0.2">
      <c r="A35" s="27" t="s">
        <v>56</v>
      </c>
      <c r="B35" s="30" t="s">
        <v>57</v>
      </c>
      <c r="C35" s="14">
        <v>1406.01</v>
      </c>
      <c r="D35" s="14">
        <v>249.99</v>
      </c>
      <c r="E35" s="14">
        <v>298.37</v>
      </c>
      <c r="F35" s="20">
        <f t="shared" si="0"/>
        <v>21.221043947055854</v>
      </c>
      <c r="G35" s="11">
        <f t="shared" si="1"/>
        <v>119.35277411096443</v>
      </c>
    </row>
    <row r="36" spans="1:7" ht="114.75" customHeight="1" x14ac:dyDescent="0.2">
      <c r="A36" s="27" t="s">
        <v>74</v>
      </c>
      <c r="B36" s="34" t="s">
        <v>75</v>
      </c>
      <c r="C36" s="14">
        <v>0</v>
      </c>
      <c r="D36" s="14">
        <v>134.4</v>
      </c>
      <c r="E36" s="14">
        <v>138.96</v>
      </c>
      <c r="F36" s="41" t="s">
        <v>65</v>
      </c>
      <c r="G36" s="11">
        <f t="shared" si="1"/>
        <v>103.39285714285714</v>
      </c>
    </row>
    <row r="37" spans="1:7" ht="25.5" x14ac:dyDescent="0.2">
      <c r="A37" s="10" t="s">
        <v>19</v>
      </c>
      <c r="B37" s="15" t="s">
        <v>20</v>
      </c>
      <c r="C37" s="22">
        <v>700</v>
      </c>
      <c r="D37" s="22">
        <v>8000</v>
      </c>
      <c r="E37" s="22">
        <v>8012.18</v>
      </c>
      <c r="F37" s="41" t="s">
        <v>89</v>
      </c>
      <c r="G37" s="11">
        <f t="shared" si="1"/>
        <v>100.15225</v>
      </c>
    </row>
    <row r="38" spans="1:7" ht="21" customHeight="1" x14ac:dyDescent="0.2">
      <c r="A38" s="16" t="s">
        <v>21</v>
      </c>
      <c r="B38" s="17" t="s">
        <v>22</v>
      </c>
      <c r="C38" s="8">
        <f>C39+C44</f>
        <v>2161452.7999999998</v>
      </c>
      <c r="D38" s="8">
        <f>D39+D44+D45+D46</f>
        <v>2272168.2099999995</v>
      </c>
      <c r="E38" s="8">
        <f>E39+E44+E45+E46</f>
        <v>2264471.46</v>
      </c>
      <c r="F38" s="39">
        <f t="shared" si="0"/>
        <v>104.76617671225577</v>
      </c>
      <c r="G38" s="39">
        <f t="shared" si="1"/>
        <v>99.661259674080227</v>
      </c>
    </row>
    <row r="39" spans="1:7" ht="38.25" x14ac:dyDescent="0.2">
      <c r="A39" s="10" t="s">
        <v>23</v>
      </c>
      <c r="B39" s="15" t="s">
        <v>24</v>
      </c>
      <c r="C39" s="22">
        <f>SUM(C40:C43)</f>
        <v>2160952.7999999998</v>
      </c>
      <c r="D39" s="22">
        <f>SUM(D40:D43)</f>
        <v>2208442.1799999997</v>
      </c>
      <c r="E39" s="22">
        <f>SUM(E40:E43)</f>
        <v>2200745.4300000002</v>
      </c>
      <c r="F39" s="20">
        <f t="shared" si="0"/>
        <v>101.84143910963722</v>
      </c>
      <c r="G39" s="11">
        <f t="shared" si="1"/>
        <v>99.651485102498839</v>
      </c>
    </row>
    <row r="40" spans="1:7" ht="25.5" x14ac:dyDescent="0.2">
      <c r="A40" s="23" t="s">
        <v>69</v>
      </c>
      <c r="B40" s="24" t="s">
        <v>58</v>
      </c>
      <c r="C40" s="11">
        <v>614305.4</v>
      </c>
      <c r="D40" s="11">
        <v>744229.14</v>
      </c>
      <c r="E40" s="11">
        <v>744229.14</v>
      </c>
      <c r="F40" s="20">
        <f t="shared" si="0"/>
        <v>121.14969850501069</v>
      </c>
      <c r="G40" s="11">
        <f t="shared" si="1"/>
        <v>100</v>
      </c>
    </row>
    <row r="41" spans="1:7" ht="38.25" x14ac:dyDescent="0.2">
      <c r="A41" s="23" t="s">
        <v>70</v>
      </c>
      <c r="B41" s="24" t="s">
        <v>59</v>
      </c>
      <c r="C41" s="11">
        <v>158380.29999999999</v>
      </c>
      <c r="D41" s="11">
        <v>102773.04</v>
      </c>
      <c r="E41" s="11">
        <v>102114.67</v>
      </c>
      <c r="F41" s="20">
        <f t="shared" si="0"/>
        <v>64.474350661035501</v>
      </c>
      <c r="G41" s="11">
        <f t="shared" si="1"/>
        <v>99.359394253590253</v>
      </c>
    </row>
    <row r="42" spans="1:7" ht="25.5" x14ac:dyDescent="0.2">
      <c r="A42" s="23" t="s">
        <v>71</v>
      </c>
      <c r="B42" s="24" t="s">
        <v>62</v>
      </c>
      <c r="C42" s="11">
        <v>1386858.2</v>
      </c>
      <c r="D42" s="11">
        <v>1334906.74</v>
      </c>
      <c r="E42" s="35">
        <v>1328967.46</v>
      </c>
      <c r="F42" s="20">
        <f t="shared" si="0"/>
        <v>95.825763585635499</v>
      </c>
      <c r="G42" s="11">
        <f t="shared" si="1"/>
        <v>99.555079031213822</v>
      </c>
    </row>
    <row r="43" spans="1:7" ht="21" customHeight="1" x14ac:dyDescent="0.2">
      <c r="A43" s="23" t="s">
        <v>72</v>
      </c>
      <c r="B43" s="24" t="s">
        <v>60</v>
      </c>
      <c r="C43" s="11">
        <v>1408.9</v>
      </c>
      <c r="D43" s="11">
        <v>26533.26</v>
      </c>
      <c r="E43" s="14">
        <v>25434.16</v>
      </c>
      <c r="F43" s="41" t="s">
        <v>89</v>
      </c>
      <c r="G43" s="11">
        <f t="shared" si="1"/>
        <v>95.857651867882055</v>
      </c>
    </row>
    <row r="44" spans="1:7" ht="20.25" customHeight="1" x14ac:dyDescent="0.2">
      <c r="A44" s="10" t="s">
        <v>63</v>
      </c>
      <c r="B44" s="15" t="s">
        <v>25</v>
      </c>
      <c r="C44" s="12">
        <v>500</v>
      </c>
      <c r="D44" s="12">
        <v>60843.39</v>
      </c>
      <c r="E44" s="22">
        <v>60843.39</v>
      </c>
      <c r="F44" s="41" t="s">
        <v>89</v>
      </c>
      <c r="G44" s="11">
        <f t="shared" si="1"/>
        <v>100</v>
      </c>
    </row>
    <row r="45" spans="1:7" ht="64.5" customHeight="1" x14ac:dyDescent="0.2">
      <c r="A45" s="18" t="s">
        <v>26</v>
      </c>
      <c r="B45" s="19" t="s">
        <v>73</v>
      </c>
      <c r="C45" s="20">
        <v>0</v>
      </c>
      <c r="D45" s="20">
        <v>3299.51</v>
      </c>
      <c r="E45" s="20">
        <v>3299.51</v>
      </c>
      <c r="F45" s="41" t="s">
        <v>65</v>
      </c>
      <c r="G45" s="11">
        <f t="shared" si="1"/>
        <v>100</v>
      </c>
    </row>
    <row r="46" spans="1:7" ht="52.5" customHeight="1" x14ac:dyDescent="0.2">
      <c r="A46" s="18" t="s">
        <v>27</v>
      </c>
      <c r="B46" s="19" t="s">
        <v>64</v>
      </c>
      <c r="C46" s="20">
        <v>0</v>
      </c>
      <c r="D46" s="20">
        <v>-416.87</v>
      </c>
      <c r="E46" s="20">
        <v>-416.87</v>
      </c>
      <c r="F46" s="41" t="s">
        <v>65</v>
      </c>
      <c r="G46" s="11">
        <f t="shared" si="1"/>
        <v>100</v>
      </c>
    </row>
    <row r="47" spans="1:7" x14ac:dyDescent="0.2">
      <c r="A47" s="16"/>
      <c r="B47" s="17" t="s">
        <v>28</v>
      </c>
      <c r="C47" s="8">
        <f>C8+C38+C45+C46</f>
        <v>3017351.9</v>
      </c>
      <c r="D47" s="8">
        <f>D8+D38</f>
        <v>3069985.4199999995</v>
      </c>
      <c r="E47" s="8">
        <f>E8+E38</f>
        <v>3080316.65</v>
      </c>
      <c r="F47" s="39">
        <f t="shared" si="0"/>
        <v>102.08675527703613</v>
      </c>
      <c r="G47" s="39">
        <f t="shared" si="1"/>
        <v>100.33652374805091</v>
      </c>
    </row>
    <row r="48" spans="1:7" x14ac:dyDescent="0.2">
      <c r="B48" s="21"/>
      <c r="C48" s="21"/>
    </row>
    <row r="49" spans="2:3" x14ac:dyDescent="0.2">
      <c r="B49" s="21"/>
      <c r="C49" s="21"/>
    </row>
    <row r="50" spans="2:3" x14ac:dyDescent="0.2">
      <c r="B50" s="21"/>
      <c r="C50" s="21"/>
    </row>
    <row r="51" spans="2:3" x14ac:dyDescent="0.2">
      <c r="B51" s="21"/>
      <c r="C51" s="21"/>
    </row>
    <row r="52" spans="2:3" x14ac:dyDescent="0.2">
      <c r="B52" s="21"/>
      <c r="C52" s="21"/>
    </row>
    <row r="53" spans="2:3" x14ac:dyDescent="0.2">
      <c r="B53" s="21"/>
      <c r="C53" s="21"/>
    </row>
    <row r="54" spans="2:3" x14ac:dyDescent="0.2">
      <c r="B54" s="21"/>
      <c r="C54" s="21"/>
    </row>
    <row r="55" spans="2:3" x14ac:dyDescent="0.2">
      <c r="B55" s="21"/>
      <c r="C55" s="21"/>
    </row>
    <row r="56" spans="2:3" x14ac:dyDescent="0.2">
      <c r="B56" s="21"/>
      <c r="C56" s="21"/>
    </row>
    <row r="57" spans="2:3" x14ac:dyDescent="0.2">
      <c r="B57" s="21"/>
      <c r="C57" s="21"/>
    </row>
    <row r="58" spans="2:3" x14ac:dyDescent="0.2">
      <c r="B58" s="21"/>
      <c r="C58" s="21"/>
    </row>
    <row r="59" spans="2:3" x14ac:dyDescent="0.2">
      <c r="B59" s="21"/>
      <c r="C59" s="21"/>
    </row>
    <row r="60" spans="2:3" x14ac:dyDescent="0.2">
      <c r="B60" s="21"/>
      <c r="C60" s="21"/>
    </row>
    <row r="61" spans="2:3" x14ac:dyDescent="0.2">
      <c r="B61" s="21"/>
      <c r="C61" s="21"/>
    </row>
    <row r="62" spans="2:3" x14ac:dyDescent="0.2">
      <c r="B62" s="21"/>
      <c r="C62" s="21"/>
    </row>
    <row r="63" spans="2:3" x14ac:dyDescent="0.2">
      <c r="B63" s="21"/>
      <c r="C63" s="21"/>
    </row>
    <row r="64" spans="2:3" x14ac:dyDescent="0.2">
      <c r="B64" s="21"/>
      <c r="C64" s="21"/>
    </row>
  </sheetData>
  <mergeCells count="4">
    <mergeCell ref="A3:G4"/>
    <mergeCell ref="E1:G1"/>
    <mergeCell ref="C2:G2"/>
    <mergeCell ref="E5:G5"/>
  </mergeCells>
  <phoneticPr fontId="6" type="noConversion"/>
  <printOptions horizontalCentered="1"/>
  <pageMargins left="0.78740157480314965" right="0.39370078740157483" top="0.78740157480314965" bottom="0.78740157480314965" header="0.31496062992125984" footer="0.31496062992125984"/>
  <pageSetup paperSize="9" scale="76" firstPageNumber="112" orientation="portrait" useFirstPageNumber="1" r:id="rId1"/>
  <headerFooter scaleWithDoc="0" alignWithMargins="0">
    <oddHeader>&amp;R&amp;P</oddHeader>
  </headerFooter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2021-03-16T06:27:06Z</cp:lastPrinted>
  <dcterms:created xsi:type="dcterms:W3CDTF">2017-07-04T07:57:26Z</dcterms:created>
  <dcterms:modified xsi:type="dcterms:W3CDTF">2021-03-16T06:28:03Z</dcterms:modified>
</cp:coreProperties>
</file>