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inaSC\Desktop\Отчет за 2020 год ДУМА\"/>
    </mc:Choice>
  </mc:AlternateContent>
  <xr:revisionPtr revIDLastSave="0" documentId="13_ncr:1_{20ABC45A-BD52-4633-98C8-79F226250A8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5" sheetId="1" r:id="rId1"/>
  </sheets>
  <definedNames>
    <definedName name="_xlnm.Print_Titles" localSheetId="0">'5'!$7:$8</definedName>
    <definedName name="_xlnm.Print_Area" localSheetId="0">'5'!$A$1:$H$46</definedName>
  </definedNames>
  <calcPr calcId="191029"/>
</workbook>
</file>

<file path=xl/calcChain.xml><?xml version="1.0" encoding="utf-8"?>
<calcChain xmlns="http://schemas.openxmlformats.org/spreadsheetml/2006/main">
  <c r="E9" i="1" l="1"/>
  <c r="D9" i="1"/>
  <c r="G14" i="1"/>
  <c r="D35" i="1"/>
  <c r="E35" i="1"/>
  <c r="F35" i="1"/>
  <c r="C35" i="1"/>
  <c r="C25" i="1"/>
  <c r="G29" i="1"/>
  <c r="G16" i="1"/>
  <c r="C9" i="1"/>
  <c r="G10" i="1"/>
  <c r="C15" i="1"/>
  <c r="C21" i="1"/>
  <c r="G37" i="1"/>
  <c r="G38" i="1"/>
  <c r="G36" i="1"/>
  <c r="G19" i="1"/>
  <c r="G35" i="1" l="1"/>
  <c r="D15" i="1"/>
  <c r="E15" i="1"/>
  <c r="F15" i="1"/>
  <c r="G43" i="1" l="1"/>
  <c r="C42" i="1"/>
  <c r="D25" i="1"/>
  <c r="E25" i="1"/>
  <c r="F25" i="1"/>
  <c r="D21" i="1"/>
  <c r="E21" i="1"/>
  <c r="F21" i="1"/>
  <c r="D18" i="1"/>
  <c r="E18" i="1"/>
  <c r="F18" i="1"/>
  <c r="C18" i="1"/>
  <c r="F9" i="1"/>
  <c r="E42" i="1"/>
  <c r="F42" i="1"/>
  <c r="D42" i="1"/>
  <c r="G11" i="1"/>
  <c r="G12" i="1"/>
  <c r="G13" i="1"/>
  <c r="G17" i="1"/>
  <c r="G24" i="1"/>
  <c r="G26" i="1"/>
  <c r="G27" i="1"/>
  <c r="G30" i="1"/>
  <c r="G31" i="1"/>
  <c r="G32" i="1"/>
  <c r="G33" i="1"/>
  <c r="G28" i="1"/>
  <c r="G39" i="1"/>
  <c r="G40" i="1"/>
  <c r="G41" i="1"/>
  <c r="G15" i="1" l="1"/>
  <c r="G21" i="1"/>
  <c r="D44" i="1"/>
  <c r="G18" i="1"/>
  <c r="F44" i="1"/>
  <c r="E44" i="1"/>
  <c r="G25" i="1"/>
  <c r="G23" i="1"/>
  <c r="G20" i="1"/>
  <c r="G44" i="1" l="1"/>
  <c r="G42" i="1"/>
  <c r="G9" i="1" l="1"/>
  <c r="C44" i="1" l="1"/>
</calcChain>
</file>

<file path=xl/sharedStrings.xml><?xml version="1.0" encoding="utf-8"?>
<sst xmlns="http://schemas.openxmlformats.org/spreadsheetml/2006/main" count="81" uniqueCount="78">
  <si>
    <t xml:space="preserve">  </t>
  </si>
  <si>
    <t>к пояснительной записке к отчету по расходам</t>
  </si>
  <si>
    <t>(тыс. рублей)</t>
  </si>
  <si>
    <t>Наименование</t>
  </si>
  <si>
    <t>ЦСР</t>
  </si>
  <si>
    <t>Исполнено</t>
  </si>
  <si>
    <t>% исполнения к уточненным плановым назначениям</t>
  </si>
  <si>
    <t>Причины не исполнения</t>
  </si>
  <si>
    <t>5100000000</t>
  </si>
  <si>
    <t>5110184050</t>
  </si>
  <si>
    <t>5110184301</t>
  </si>
  <si>
    <t>5110284303</t>
  </si>
  <si>
    <t>5700000000</t>
  </si>
  <si>
    <t>5800000000</t>
  </si>
  <si>
    <t>6900000000</t>
  </si>
  <si>
    <t>9000000000</t>
  </si>
  <si>
    <t>ИТОГО:</t>
  </si>
  <si>
    <t>Муниципальная программа "Развитие образования в городе Радужный на 2019-2025 годы и на период до 2030 года"</t>
  </si>
  <si>
    <t>Муниципальная программа "Обеспечение доступным и комфортным жильем жителей города Радужный в 2019-2025 годах и на период до 2030 года"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</si>
  <si>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</si>
  <si>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Муниципальная программа "Развитие жилищно-коммунального комплекса и повышение энергетической эффективности в городе Радужный на 2019-2025 годы  и на период до 2030 года"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</si>
  <si>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</t>
  </si>
  <si>
    <t>58Г0184200</t>
  </si>
  <si>
    <t>Муниципальная программа "Организация отдыха, оздоровления, занятости детей, подростков и молодежи города Радужный на 2019-2025 годы и на период до 2030 года"</t>
  </si>
  <si>
    <t>Субвенции на организацию и обеспечение отдыха и оздоровления детей, в том числе в этнической среде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</si>
  <si>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</t>
  </si>
  <si>
    <t>7100000000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</si>
  <si>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</si>
  <si>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7100351200</t>
  </si>
  <si>
    <t>7100359300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</si>
  <si>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</si>
  <si>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7100384100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</si>
  <si>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</si>
  <si>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7100384120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</si>
  <si>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</si>
  <si>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7100384250</t>
  </si>
  <si>
    <t>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</si>
  <si>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7100384270</t>
  </si>
  <si>
    <t>Субвенции на 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</si>
  <si>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7100384290</t>
  </si>
  <si>
    <t>71003D9300</t>
  </si>
  <si>
    <t>Муниципальная программа "Реализация отдельных государственных полномочий в сфере опеки и попечительства на 2019-2025 годы и на период до 2030 года"</t>
  </si>
  <si>
    <t>7600000000</t>
  </si>
  <si>
    <t>Субвенции на осуществление деятельности по опеке и попечительству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</si>
  <si>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</si>
  <si>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7600284060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</si>
  <si>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</si>
  <si>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7600484310</t>
  </si>
  <si>
    <t>90Е0184150</t>
  </si>
  <si>
    <t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</si>
  <si>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Субвенция на реализацию программ дошкольного образования муниципальным образовательным организациям</t>
  </si>
  <si>
    <t>Субвенция на реализацию основных общеобразовательных программ муниципальным общеобразовательным организациям</t>
  </si>
  <si>
    <t>Субвенция на выплату компенсации педагогическим работника за работу по подготовке и проведению единого государственного экзамена,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</si>
  <si>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5110284305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</si>
  <si>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</si>
  <si>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5110384030</t>
  </si>
  <si>
    <t>Субвенции на организацию мероприятий при осуществлении деятельности по обращению с животными без владельцев</t>
  </si>
  <si>
    <t>6900384080</t>
  </si>
  <si>
    <t>Субвенции на осуществление переданных полномочий Российской Федерации на государственную регистрацию актов гражданского состояния</t>
  </si>
  <si>
    <t>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</si>
  <si>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Субвенции на проведение Всероссийской переписи населения 2020 года</t>
  </si>
  <si>
    <t>7100954690</t>
  </si>
  <si>
    <t>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</si>
  <si>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поддержку животноводства, переработки и реализации продукции животноводства</t>
  </si>
  <si>
    <t>Утвержденные плановые назначения  на 2020 год</t>
  </si>
  <si>
    <t>Уточненные плановые назначения на 2020 год</t>
  </si>
  <si>
    <t>Субвенция на обеспечение жильем отдельных категорий граждан, установленных Федеральным  законом от 24.11.1995 года № 181-ФЗ "О социальной защите инвалидов в РФ"(федеральный бюджет)</t>
  </si>
  <si>
    <t>Субвенция на 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 -сироты и дети оставшиеся без попечения родителей, за обеспечением надлежащего  санитарного и технического состояния жилых помещений , а также за распоряжением ими</t>
  </si>
  <si>
    <t>Субвенция на осуществление деятельности по опеке и попечительству (за исключением осуществления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 -сироты и дети оставшиеся без попечения родителей, за обеспечением надлежащего  санитарного и технического состояния жилых помещений , а также за распоряжением ими)</t>
  </si>
  <si>
    <t>76004R0820</t>
  </si>
  <si>
    <t>Непрограммные расходы</t>
  </si>
  <si>
    <t>Расходы произведены по фактически представленным документам.</t>
  </si>
  <si>
    <t xml:space="preserve">Получено доходов за  2020 год </t>
  </si>
  <si>
    <t>Исполнение бюджета города Радужный по субвенциям за 2020 год</t>
  </si>
  <si>
    <t xml:space="preserve">Расходы произведены по фактически представленным документам. </t>
  </si>
  <si>
    <t>Расходы осуществлено потребности и фактически представленным документам.</t>
  </si>
  <si>
    <t xml:space="preserve">   Расходы осуществлены по факту согласно заключенным договорам и фактически представленным документам. В связи с неблагоприятной  эпидемиологической обстановкой сложилась экономия по выплатам: командировочные расходы (суточные, проезд, проживание), льготный проезд, обучение.
</t>
  </si>
  <si>
    <t>Приложение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</si>
</sst>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00\.00\.00"/>
    <numFmt numFmtId="166" formatCode="0000000"/>
    <numFmt numFmtId="167" formatCode="#,##0.00;[Red]\-#,##0.00;0.00"/>
    <numFmt numFmtId="168" formatCode="#,##0.00_ ;[Red]\-#,##0.00\ 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68">
    <xf numFmtId="0" fontId="0" fillId="0" borderId="0" xfId="0"/>
    <xf numFmtId="0" fontId="3" fillId="0" borderId="0" xfId="1" applyFont="1" applyFill="1" applyAlignment="1">
      <alignment horizontal="right"/>
    </xf>
    <xf numFmtId="0" fontId="4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6" fillId="0" borderId="0" xfId="1" applyNumberFormat="1" applyFont="1" applyFill="1" applyAlignment="1" applyProtection="1">
      <protection hidden="1"/>
    </xf>
    <xf numFmtId="0" fontId="4" fillId="0" borderId="0" xfId="1" applyFont="1" applyFill="1" applyAlignment="1">
      <alignment horizontal="right"/>
    </xf>
    <xf numFmtId="0" fontId="7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3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2" applyNumberFormat="1" applyFont="1" applyFill="1" applyBorder="1" applyAlignment="1" applyProtection="1">
      <alignment horizontal="center" vertical="top" wrapText="1"/>
      <protection hidden="1"/>
    </xf>
    <xf numFmtId="0" fontId="10" fillId="0" borderId="0" xfId="2" applyFont="1" applyFill="1" applyBorder="1" applyAlignment="1">
      <alignment horizontal="left" vertical="center" wrapText="1"/>
    </xf>
    <xf numFmtId="0" fontId="3" fillId="0" borderId="0" xfId="2" applyNumberFormat="1" applyFont="1" applyFill="1" applyAlignment="1" applyProtection="1">
      <alignment horizontal="right"/>
      <protection hidden="1"/>
    </xf>
    <xf numFmtId="0" fontId="9" fillId="0" borderId="9" xfId="1" applyFont="1" applyFill="1" applyBorder="1"/>
    <xf numFmtId="0" fontId="10" fillId="0" borderId="10" xfId="1" applyFont="1" applyFill="1" applyBorder="1" applyAlignment="1">
      <alignment horizontal="left" vertical="center" wrapText="1"/>
    </xf>
    <xf numFmtId="0" fontId="10" fillId="0" borderId="10" xfId="2" applyFont="1" applyFill="1" applyBorder="1" applyAlignment="1">
      <alignment horizontal="left" vertical="center" wrapText="1"/>
    </xf>
    <xf numFmtId="165" fontId="10" fillId="0" borderId="10" xfId="4" applyNumberFormat="1" applyFont="1" applyFill="1" applyBorder="1" applyAlignment="1" applyProtection="1">
      <alignment horizontal="left" vertical="center" wrapText="1"/>
      <protection hidden="1"/>
    </xf>
    <xf numFmtId="49" fontId="10" fillId="0" borderId="10" xfId="343" applyNumberFormat="1" applyFont="1" applyFill="1" applyBorder="1" applyAlignment="1">
      <alignment horizontal="left" vertical="center" wrapText="1"/>
    </xf>
    <xf numFmtId="165" fontId="16" fillId="0" borderId="11" xfId="4" applyNumberFormat="1" applyFont="1" applyFill="1" applyBorder="1" applyAlignment="1" applyProtection="1">
      <alignment vertical="center" wrapText="1"/>
      <protection hidden="1"/>
    </xf>
    <xf numFmtId="165" fontId="3" fillId="0" borderId="6" xfId="4" applyNumberFormat="1" applyFont="1" applyFill="1" applyBorder="1" applyAlignment="1" applyProtection="1">
      <alignment vertical="center" wrapText="1"/>
      <protection hidden="1"/>
    </xf>
    <xf numFmtId="166" fontId="3" fillId="0" borderId="7" xfId="4" applyNumberFormat="1" applyFont="1" applyFill="1" applyBorder="1" applyAlignment="1" applyProtection="1">
      <alignment horizontal="right" vertical="center" wrapText="1"/>
      <protection hidden="1"/>
    </xf>
    <xf numFmtId="167" fontId="3" fillId="0" borderId="8" xfId="4" applyNumberFormat="1" applyFont="1" applyFill="1" applyBorder="1" applyAlignment="1" applyProtection="1">
      <alignment vertical="center"/>
      <protection hidden="1"/>
    </xf>
    <xf numFmtId="166" fontId="3" fillId="0" borderId="7" xfId="4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Fill="1" applyBorder="1" applyAlignment="1">
      <alignment horizontal="left" vertical="center" wrapText="1"/>
    </xf>
    <xf numFmtId="165" fontId="10" fillId="0" borderId="10" xfId="4" applyNumberFormat="1" applyFont="1" applyFill="1" applyBorder="1" applyAlignment="1" applyProtection="1">
      <alignment vertical="center" wrapText="1"/>
      <protection hidden="1"/>
    </xf>
    <xf numFmtId="0" fontId="16" fillId="0" borderId="1" xfId="4" applyNumberFormat="1" applyFont="1" applyFill="1" applyBorder="1" applyAlignment="1" applyProtection="1">
      <alignment horizontal="center"/>
      <protection hidden="1"/>
    </xf>
    <xf numFmtId="0" fontId="3" fillId="0" borderId="1" xfId="4" applyNumberFormat="1" applyFont="1" applyFill="1" applyBorder="1" applyAlignment="1" applyProtection="1">
      <protection hidden="1"/>
    </xf>
    <xf numFmtId="168" fontId="16" fillId="0" borderId="14" xfId="7" applyNumberFormat="1" applyFont="1" applyFill="1" applyBorder="1" applyAlignment="1">
      <alignment vertical="center"/>
    </xf>
    <xf numFmtId="167" fontId="8" fillId="0" borderId="14" xfId="1" applyNumberFormat="1" applyFont="1" applyFill="1" applyBorder="1" applyAlignment="1" applyProtection="1">
      <alignment vertical="center"/>
      <protection hidden="1"/>
    </xf>
    <xf numFmtId="166" fontId="3" fillId="0" borderId="8" xfId="4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1" applyFont="1" applyFill="1"/>
    <xf numFmtId="166" fontId="16" fillId="0" borderId="12" xfId="4" applyNumberFormat="1" applyFont="1" applyFill="1" applyBorder="1" applyAlignment="1" applyProtection="1">
      <alignment horizontal="right" vertical="center" wrapText="1"/>
      <protection hidden="1"/>
    </xf>
    <xf numFmtId="167" fontId="16" fillId="0" borderId="13" xfId="4" applyNumberFormat="1" applyFont="1" applyFill="1" applyBorder="1" applyAlignment="1" applyProtection="1">
      <alignment vertical="center"/>
      <protection hidden="1"/>
    </xf>
    <xf numFmtId="167" fontId="2" fillId="0" borderId="0" xfId="1" applyNumberFormat="1" applyFont="1" applyFill="1"/>
    <xf numFmtId="14" fontId="2" fillId="0" borderId="0" xfId="1" applyNumberFormat="1" applyFont="1" applyFill="1"/>
    <xf numFmtId="165" fontId="16" fillId="0" borderId="6" xfId="4" applyNumberFormat="1" applyFont="1" applyFill="1" applyBorder="1" applyAlignment="1" applyProtection="1">
      <alignment vertical="center" wrapText="1"/>
      <protection hidden="1"/>
    </xf>
    <xf numFmtId="166" fontId="16" fillId="0" borderId="7" xfId="4" applyNumberFormat="1" applyFont="1" applyFill="1" applyBorder="1" applyAlignment="1" applyProtection="1">
      <alignment horizontal="right" vertical="center" wrapText="1"/>
      <protection hidden="1"/>
    </xf>
    <xf numFmtId="167" fontId="16" fillId="0" borderId="8" xfId="4" applyNumberFormat="1" applyFont="1" applyFill="1" applyBorder="1" applyAlignment="1" applyProtection="1">
      <alignment vertical="center"/>
      <protection hidden="1"/>
    </xf>
    <xf numFmtId="167" fontId="8" fillId="0" borderId="8" xfId="1" applyNumberFormat="1" applyFont="1" applyFill="1" applyBorder="1" applyAlignment="1" applyProtection="1">
      <alignment vertical="center"/>
      <protection hidden="1"/>
    </xf>
    <xf numFmtId="0" fontId="10" fillId="0" borderId="10" xfId="0" applyNumberFormat="1" applyFont="1" applyFill="1" applyBorder="1" applyAlignment="1">
      <alignment horizontal="left" vertical="center" wrapText="1"/>
    </xf>
    <xf numFmtId="168" fontId="2" fillId="0" borderId="0" xfId="1" applyNumberFormat="1" applyFont="1" applyFill="1"/>
    <xf numFmtId="0" fontId="2" fillId="0" borderId="0" xfId="1" applyFont="1" applyFill="1" applyBorder="1"/>
    <xf numFmtId="165" fontId="16" fillId="0" borderId="6" xfId="4" applyNumberFormat="1" applyFont="1" applyFill="1" applyBorder="1" applyAlignment="1" applyProtection="1">
      <alignment horizontal="left" vertical="center" wrapText="1"/>
      <protection hidden="1"/>
    </xf>
    <xf numFmtId="167" fontId="16" fillId="0" borderId="8" xfId="4" applyNumberFormat="1" applyFont="1" applyFill="1" applyBorder="1" applyAlignment="1" applyProtection="1">
      <alignment horizontal="right" vertical="center"/>
      <protection hidden="1"/>
    </xf>
    <xf numFmtId="0" fontId="2" fillId="0" borderId="0" xfId="1" applyFont="1" applyFill="1" applyAlignment="1">
      <alignment horizontal="right" vertical="center"/>
    </xf>
    <xf numFmtId="0" fontId="2" fillId="0" borderId="15" xfId="1" applyFont="1" applyFill="1" applyBorder="1"/>
    <xf numFmtId="165" fontId="3" fillId="0" borderId="16" xfId="4" applyNumberFormat="1" applyFont="1" applyFill="1" applyBorder="1" applyAlignment="1" applyProtection="1">
      <alignment vertical="center" wrapText="1"/>
      <protection hidden="1"/>
    </xf>
    <xf numFmtId="166" fontId="3" fillId="0" borderId="17" xfId="4" applyNumberFormat="1" applyFont="1" applyFill="1" applyBorder="1" applyAlignment="1" applyProtection="1">
      <alignment horizontal="right" vertical="center" wrapText="1"/>
      <protection hidden="1"/>
    </xf>
    <xf numFmtId="167" fontId="3" fillId="0" borderId="18" xfId="4" applyNumberFormat="1" applyFont="1" applyFill="1" applyBorder="1" applyAlignment="1" applyProtection="1">
      <alignment vertical="center"/>
      <protection hidden="1"/>
    </xf>
    <xf numFmtId="0" fontId="10" fillId="0" borderId="19" xfId="1" applyFont="1" applyFill="1" applyBorder="1" applyAlignment="1">
      <alignment horizontal="left" vertical="center" wrapText="1"/>
    </xf>
    <xf numFmtId="167" fontId="3" fillId="0" borderId="5" xfId="1" applyNumberFormat="1" applyFont="1" applyFill="1" applyBorder="1" applyAlignment="1" applyProtection="1">
      <alignment vertical="center"/>
      <protection hidden="1"/>
    </xf>
    <xf numFmtId="167" fontId="3" fillId="0" borderId="8" xfId="1" applyNumberFormat="1" applyFont="1" applyFill="1" applyBorder="1" applyAlignment="1" applyProtection="1">
      <alignment vertical="center"/>
      <protection hidden="1"/>
    </xf>
    <xf numFmtId="167" fontId="16" fillId="0" borderId="8" xfId="1" applyNumberFormat="1" applyFont="1" applyFill="1" applyBorder="1" applyAlignment="1" applyProtection="1">
      <alignment vertical="center"/>
      <protection hidden="1"/>
    </xf>
    <xf numFmtId="167" fontId="16" fillId="0" borderId="12" xfId="1" applyNumberFormat="1" applyFont="1" applyFill="1" applyBorder="1" applyAlignment="1" applyProtection="1">
      <alignment vertical="center"/>
      <protection hidden="1"/>
    </xf>
    <xf numFmtId="167" fontId="3" fillId="0" borderId="18" xfId="1" applyNumberFormat="1" applyFont="1" applyFill="1" applyBorder="1" applyAlignment="1" applyProtection="1">
      <alignment vertical="center"/>
      <protection hidden="1"/>
    </xf>
    <xf numFmtId="167" fontId="3" fillId="0" borderId="7" xfId="1" applyNumberFormat="1" applyFont="1" applyFill="1" applyBorder="1" applyAlignment="1" applyProtection="1">
      <alignment vertical="center"/>
      <protection hidden="1"/>
    </xf>
    <xf numFmtId="168" fontId="16" fillId="0" borderId="8" xfId="1" applyNumberFormat="1" applyFont="1" applyFill="1" applyBorder="1" applyAlignment="1">
      <alignment horizontal="right" vertical="center"/>
    </xf>
    <xf numFmtId="0" fontId="10" fillId="0" borderId="10" xfId="1" applyFont="1" applyFill="1" applyBorder="1" applyAlignment="1">
      <alignment horizontal="right" vertical="center"/>
    </xf>
    <xf numFmtId="0" fontId="8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8" xfId="1" applyFont="1" applyFill="1" applyBorder="1" applyAlignment="1">
      <alignment vertical="center" wrapText="1"/>
    </xf>
    <xf numFmtId="168" fontId="16" fillId="0" borderId="0" xfId="7" applyNumberFormat="1" applyFont="1" applyFill="1" applyBorder="1" applyAlignment="1">
      <alignment vertical="center"/>
    </xf>
    <xf numFmtId="168" fontId="2" fillId="0" borderId="0" xfId="1" applyNumberFormat="1" applyFont="1" applyFill="1" applyBorder="1"/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354">
    <cellStyle name="Обычный" xfId="0" builtinId="0"/>
    <cellStyle name="Обычный 12" xfId="5" xr:uid="{00000000-0005-0000-0000-000001000000}"/>
    <cellStyle name="Обычный 14" xfId="6" xr:uid="{00000000-0005-0000-0000-000002000000}"/>
    <cellStyle name="Обычный 2" xfId="7" xr:uid="{00000000-0005-0000-0000-000003000000}"/>
    <cellStyle name="Обычный 2 10" xfId="8" xr:uid="{00000000-0005-0000-0000-000004000000}"/>
    <cellStyle name="Обычный 2 10 2" xfId="9" xr:uid="{00000000-0005-0000-0000-000005000000}"/>
    <cellStyle name="Обычный 2 10 2 2" xfId="2" xr:uid="{00000000-0005-0000-0000-000006000000}"/>
    <cellStyle name="Обычный 2 10 2 3" xfId="3" xr:uid="{00000000-0005-0000-0000-000007000000}"/>
    <cellStyle name="Обычный 2 10 3" xfId="10" xr:uid="{00000000-0005-0000-0000-000008000000}"/>
    <cellStyle name="Обычный 2 10 4" xfId="11" xr:uid="{00000000-0005-0000-0000-000009000000}"/>
    <cellStyle name="Обычный 2 11" xfId="12" xr:uid="{00000000-0005-0000-0000-00000A000000}"/>
    <cellStyle name="Обычный 2 11 2" xfId="13" xr:uid="{00000000-0005-0000-0000-00000B000000}"/>
    <cellStyle name="Обычный 2 11 3" xfId="14" xr:uid="{00000000-0005-0000-0000-00000C000000}"/>
    <cellStyle name="Обычный 2 11 4" xfId="15" xr:uid="{00000000-0005-0000-0000-00000D000000}"/>
    <cellStyle name="Обычный 2 12" xfId="16" xr:uid="{00000000-0005-0000-0000-00000E000000}"/>
    <cellStyle name="Обычный 2 12 2" xfId="17" xr:uid="{00000000-0005-0000-0000-00000F000000}"/>
    <cellStyle name="Обычный 2 12 2 2" xfId="18" xr:uid="{00000000-0005-0000-0000-000010000000}"/>
    <cellStyle name="Обычный 2 12 2 3" xfId="19" xr:uid="{00000000-0005-0000-0000-000011000000}"/>
    <cellStyle name="Обычный 2 12 3" xfId="20" xr:uid="{00000000-0005-0000-0000-000012000000}"/>
    <cellStyle name="Обычный 2 12 4" xfId="21" xr:uid="{00000000-0005-0000-0000-000013000000}"/>
    <cellStyle name="Обычный 2 13" xfId="22" xr:uid="{00000000-0005-0000-0000-000014000000}"/>
    <cellStyle name="Обычный 2 13 2" xfId="23" xr:uid="{00000000-0005-0000-0000-000015000000}"/>
    <cellStyle name="Обычный 2 13 3" xfId="24" xr:uid="{00000000-0005-0000-0000-000016000000}"/>
    <cellStyle name="Обычный 2 14" xfId="25" xr:uid="{00000000-0005-0000-0000-000017000000}"/>
    <cellStyle name="Обычный 2 14 2" xfId="26" xr:uid="{00000000-0005-0000-0000-000018000000}"/>
    <cellStyle name="Обычный 2 14 2 2" xfId="27" xr:uid="{00000000-0005-0000-0000-000019000000}"/>
    <cellStyle name="Обычный 2 14 2 3" xfId="28" xr:uid="{00000000-0005-0000-0000-00001A000000}"/>
    <cellStyle name="Обычный 2 14 3" xfId="29" xr:uid="{00000000-0005-0000-0000-00001B000000}"/>
    <cellStyle name="Обычный 2 14 3 2" xfId="30" xr:uid="{00000000-0005-0000-0000-00001C000000}"/>
    <cellStyle name="Обычный 2 14 4" xfId="31" xr:uid="{00000000-0005-0000-0000-00001D000000}"/>
    <cellStyle name="Обычный 2 14 5" xfId="32" xr:uid="{00000000-0005-0000-0000-00001E000000}"/>
    <cellStyle name="Обычный 2 15" xfId="33" xr:uid="{00000000-0005-0000-0000-00001F000000}"/>
    <cellStyle name="Обычный 2 15 2" xfId="34" xr:uid="{00000000-0005-0000-0000-000020000000}"/>
    <cellStyle name="Обычный 2 15 2 2" xfId="35" xr:uid="{00000000-0005-0000-0000-000021000000}"/>
    <cellStyle name="Обычный 2 15 2 2 2" xfId="36" xr:uid="{00000000-0005-0000-0000-000022000000}"/>
    <cellStyle name="Обычный 2 15 2 3" xfId="37" xr:uid="{00000000-0005-0000-0000-000023000000}"/>
    <cellStyle name="Обычный 2 15 2 4" xfId="38" xr:uid="{00000000-0005-0000-0000-000024000000}"/>
    <cellStyle name="Обычный 2 15 3" xfId="39" xr:uid="{00000000-0005-0000-0000-000025000000}"/>
    <cellStyle name="Обычный 2 15 4" xfId="40" xr:uid="{00000000-0005-0000-0000-000026000000}"/>
    <cellStyle name="Обычный 2 16" xfId="41" xr:uid="{00000000-0005-0000-0000-000027000000}"/>
    <cellStyle name="Обычный 2 16 2" xfId="42" xr:uid="{00000000-0005-0000-0000-000028000000}"/>
    <cellStyle name="Обычный 2 16 3" xfId="43" xr:uid="{00000000-0005-0000-0000-000029000000}"/>
    <cellStyle name="Обычный 2 16 4" xfId="44" xr:uid="{00000000-0005-0000-0000-00002A000000}"/>
    <cellStyle name="Обычный 2 17" xfId="45" xr:uid="{00000000-0005-0000-0000-00002B000000}"/>
    <cellStyle name="Обычный 2 17 2" xfId="46" xr:uid="{00000000-0005-0000-0000-00002C000000}"/>
    <cellStyle name="Обычный 2 17 2 2" xfId="47" xr:uid="{00000000-0005-0000-0000-00002D000000}"/>
    <cellStyle name="Обычный 2 17 2 3" xfId="48" xr:uid="{00000000-0005-0000-0000-00002E000000}"/>
    <cellStyle name="Обычный 2 17 3" xfId="49" xr:uid="{00000000-0005-0000-0000-00002F000000}"/>
    <cellStyle name="Обычный 2 17 3 2" xfId="50" xr:uid="{00000000-0005-0000-0000-000030000000}"/>
    <cellStyle name="Обычный 2 17 4" xfId="51" xr:uid="{00000000-0005-0000-0000-000031000000}"/>
    <cellStyle name="Обычный 2 17 4 2" xfId="52" xr:uid="{00000000-0005-0000-0000-000032000000}"/>
    <cellStyle name="Обычный 2 17 5" xfId="53" xr:uid="{00000000-0005-0000-0000-000033000000}"/>
    <cellStyle name="Обычный 2 17 5 2" xfId="54" xr:uid="{00000000-0005-0000-0000-000034000000}"/>
    <cellStyle name="Обычный 2 17 6" xfId="55" xr:uid="{00000000-0005-0000-0000-000035000000}"/>
    <cellStyle name="Обычный 2 17 6 2" xfId="56" xr:uid="{00000000-0005-0000-0000-000036000000}"/>
    <cellStyle name="Обычный 2 17 7" xfId="57" xr:uid="{00000000-0005-0000-0000-000037000000}"/>
    <cellStyle name="Обычный 2 17 8" xfId="58" xr:uid="{00000000-0005-0000-0000-000038000000}"/>
    <cellStyle name="Обычный 2 18" xfId="59" xr:uid="{00000000-0005-0000-0000-000039000000}"/>
    <cellStyle name="Обычный 2 18 2" xfId="60" xr:uid="{00000000-0005-0000-0000-00003A000000}"/>
    <cellStyle name="Обычный 2 18 2 2" xfId="61" xr:uid="{00000000-0005-0000-0000-00003B000000}"/>
    <cellStyle name="Обычный 2 18 2 3" xfId="62" xr:uid="{00000000-0005-0000-0000-00003C000000}"/>
    <cellStyle name="Обычный 2 18 3" xfId="63" xr:uid="{00000000-0005-0000-0000-00003D000000}"/>
    <cellStyle name="Обычный 2 18 4" xfId="64" xr:uid="{00000000-0005-0000-0000-00003E000000}"/>
    <cellStyle name="Обычный 2 19" xfId="65" xr:uid="{00000000-0005-0000-0000-00003F000000}"/>
    <cellStyle name="Обычный 2 19 2" xfId="66" xr:uid="{00000000-0005-0000-0000-000040000000}"/>
    <cellStyle name="Обычный 2 19 2 2" xfId="67" xr:uid="{00000000-0005-0000-0000-000041000000}"/>
    <cellStyle name="Обычный 2 19 2 3" xfId="68" xr:uid="{00000000-0005-0000-0000-000042000000}"/>
    <cellStyle name="Обычный 2 19 3" xfId="69" xr:uid="{00000000-0005-0000-0000-000043000000}"/>
    <cellStyle name="Обычный 2 19 3 2" xfId="70" xr:uid="{00000000-0005-0000-0000-000044000000}"/>
    <cellStyle name="Обычный 2 19 3 3" xfId="71" xr:uid="{00000000-0005-0000-0000-000045000000}"/>
    <cellStyle name="Обычный 2 19 4" xfId="72" xr:uid="{00000000-0005-0000-0000-000046000000}"/>
    <cellStyle name="Обычный 2 19 4 2" xfId="73" xr:uid="{00000000-0005-0000-0000-000047000000}"/>
    <cellStyle name="Обычный 2 19 5" xfId="74" xr:uid="{00000000-0005-0000-0000-000048000000}"/>
    <cellStyle name="Обычный 2 19 5 2" xfId="75" xr:uid="{00000000-0005-0000-0000-000049000000}"/>
    <cellStyle name="Обычный 2 19 6" xfId="76" xr:uid="{00000000-0005-0000-0000-00004A000000}"/>
    <cellStyle name="Обычный 2 19 6 2" xfId="77" xr:uid="{00000000-0005-0000-0000-00004B000000}"/>
    <cellStyle name="Обычный 2 19 7" xfId="78" xr:uid="{00000000-0005-0000-0000-00004C000000}"/>
    <cellStyle name="Обычный 2 19 7 2" xfId="79" xr:uid="{00000000-0005-0000-0000-00004D000000}"/>
    <cellStyle name="Обычный 2 19 8" xfId="80" xr:uid="{00000000-0005-0000-0000-00004E000000}"/>
    <cellStyle name="Обычный 2 19 9" xfId="81" xr:uid="{00000000-0005-0000-0000-00004F000000}"/>
    <cellStyle name="Обычный 2 2" xfId="82" xr:uid="{00000000-0005-0000-0000-000050000000}"/>
    <cellStyle name="Обычный 2 2 2" xfId="83" xr:uid="{00000000-0005-0000-0000-000051000000}"/>
    <cellStyle name="Обычный 2 2 2 2" xfId="84" xr:uid="{00000000-0005-0000-0000-000052000000}"/>
    <cellStyle name="Обычный 2 2 2 2 2" xfId="85" xr:uid="{00000000-0005-0000-0000-000053000000}"/>
    <cellStyle name="Обычный 2 2 2 3" xfId="86" xr:uid="{00000000-0005-0000-0000-000054000000}"/>
    <cellStyle name="Обычный 2 2 3" xfId="4" xr:uid="{00000000-0005-0000-0000-000055000000}"/>
    <cellStyle name="Обычный 2 2 4" xfId="87" xr:uid="{00000000-0005-0000-0000-000056000000}"/>
    <cellStyle name="Обычный 2 2 4 2" xfId="88" xr:uid="{00000000-0005-0000-0000-000057000000}"/>
    <cellStyle name="Обычный 2 2 5" xfId="89" xr:uid="{00000000-0005-0000-0000-000058000000}"/>
    <cellStyle name="Обычный 2 20" xfId="90" xr:uid="{00000000-0005-0000-0000-000059000000}"/>
    <cellStyle name="Обычный 2 20 2" xfId="91" xr:uid="{00000000-0005-0000-0000-00005A000000}"/>
    <cellStyle name="Обычный 2 20 3" xfId="92" xr:uid="{00000000-0005-0000-0000-00005B000000}"/>
    <cellStyle name="Обычный 2 21" xfId="93" xr:uid="{00000000-0005-0000-0000-00005C000000}"/>
    <cellStyle name="Обычный 2 21 2" xfId="94" xr:uid="{00000000-0005-0000-0000-00005D000000}"/>
    <cellStyle name="Обычный 2 21 3" xfId="95" xr:uid="{00000000-0005-0000-0000-00005E000000}"/>
    <cellStyle name="Обычный 2 22" xfId="96" xr:uid="{00000000-0005-0000-0000-00005F000000}"/>
    <cellStyle name="Обычный 2 22 2" xfId="97" xr:uid="{00000000-0005-0000-0000-000060000000}"/>
    <cellStyle name="Обычный 2 22 2 2" xfId="98" xr:uid="{00000000-0005-0000-0000-000061000000}"/>
    <cellStyle name="Обычный 2 22 3" xfId="99" xr:uid="{00000000-0005-0000-0000-000062000000}"/>
    <cellStyle name="Обычный 2 22 3 2" xfId="100" xr:uid="{00000000-0005-0000-0000-000063000000}"/>
    <cellStyle name="Обычный 2 22 4" xfId="101" xr:uid="{00000000-0005-0000-0000-000064000000}"/>
    <cellStyle name="Обычный 2 22 4 2" xfId="102" xr:uid="{00000000-0005-0000-0000-000065000000}"/>
    <cellStyle name="Обычный 2 22 5" xfId="103" xr:uid="{00000000-0005-0000-0000-000066000000}"/>
    <cellStyle name="Обычный 2 22 5 2" xfId="104" xr:uid="{00000000-0005-0000-0000-000067000000}"/>
    <cellStyle name="Обычный 2 22 6" xfId="105" xr:uid="{00000000-0005-0000-0000-000068000000}"/>
    <cellStyle name="Обычный 2 22 7" xfId="106" xr:uid="{00000000-0005-0000-0000-000069000000}"/>
    <cellStyle name="Обычный 2 23" xfId="107" xr:uid="{00000000-0005-0000-0000-00006A000000}"/>
    <cellStyle name="Обычный 2 23 2" xfId="108" xr:uid="{00000000-0005-0000-0000-00006B000000}"/>
    <cellStyle name="Обычный 2 23 2 2" xfId="109" xr:uid="{00000000-0005-0000-0000-00006C000000}"/>
    <cellStyle name="Обычный 2 23 3" xfId="110" xr:uid="{00000000-0005-0000-0000-00006D000000}"/>
    <cellStyle name="Обычный 2 23 3 2" xfId="111" xr:uid="{00000000-0005-0000-0000-00006E000000}"/>
    <cellStyle name="Обычный 2 23 4" xfId="112" xr:uid="{00000000-0005-0000-0000-00006F000000}"/>
    <cellStyle name="Обычный 2 23 4 2" xfId="113" xr:uid="{00000000-0005-0000-0000-000070000000}"/>
    <cellStyle name="Обычный 2 23 5" xfId="114" xr:uid="{00000000-0005-0000-0000-000071000000}"/>
    <cellStyle name="Обычный 2 23 5 2" xfId="115" xr:uid="{00000000-0005-0000-0000-000072000000}"/>
    <cellStyle name="Обычный 2 23 6" xfId="116" xr:uid="{00000000-0005-0000-0000-000073000000}"/>
    <cellStyle name="Обычный 2 23 7" xfId="117" xr:uid="{00000000-0005-0000-0000-000074000000}"/>
    <cellStyle name="Обычный 2 24" xfId="118" xr:uid="{00000000-0005-0000-0000-000075000000}"/>
    <cellStyle name="Обычный 2 24 2" xfId="119" xr:uid="{00000000-0005-0000-0000-000076000000}"/>
    <cellStyle name="Обычный 2 24 2 2" xfId="120" xr:uid="{00000000-0005-0000-0000-000077000000}"/>
    <cellStyle name="Обычный 2 24 3" xfId="121" xr:uid="{00000000-0005-0000-0000-000078000000}"/>
    <cellStyle name="Обычный 2 24 3 2" xfId="122" xr:uid="{00000000-0005-0000-0000-000079000000}"/>
    <cellStyle name="Обычный 2 24 4" xfId="123" xr:uid="{00000000-0005-0000-0000-00007A000000}"/>
    <cellStyle name="Обычный 2 24 4 2" xfId="124" xr:uid="{00000000-0005-0000-0000-00007B000000}"/>
    <cellStyle name="Обычный 2 24 5" xfId="125" xr:uid="{00000000-0005-0000-0000-00007C000000}"/>
    <cellStyle name="Обычный 2 24 6" xfId="126" xr:uid="{00000000-0005-0000-0000-00007D000000}"/>
    <cellStyle name="Обычный 2 25" xfId="127" xr:uid="{00000000-0005-0000-0000-00007E000000}"/>
    <cellStyle name="Обычный 2 25 2" xfId="128" xr:uid="{00000000-0005-0000-0000-00007F000000}"/>
    <cellStyle name="Обычный 2 25 2 2" xfId="129" xr:uid="{00000000-0005-0000-0000-000080000000}"/>
    <cellStyle name="Обычный 2 25 2 3" xfId="130" xr:uid="{00000000-0005-0000-0000-000081000000}"/>
    <cellStyle name="Обычный 2 25 3" xfId="131" xr:uid="{00000000-0005-0000-0000-000082000000}"/>
    <cellStyle name="Обычный 2 25 4" xfId="132" xr:uid="{00000000-0005-0000-0000-000083000000}"/>
    <cellStyle name="Обычный 2 26" xfId="133" xr:uid="{00000000-0005-0000-0000-000084000000}"/>
    <cellStyle name="Обычный 2 26 2" xfId="134" xr:uid="{00000000-0005-0000-0000-000085000000}"/>
    <cellStyle name="Обычный 2 26 3" xfId="135" xr:uid="{00000000-0005-0000-0000-000086000000}"/>
    <cellStyle name="Обычный 2 27" xfId="136" xr:uid="{00000000-0005-0000-0000-000087000000}"/>
    <cellStyle name="Обычный 2 27 2" xfId="137" xr:uid="{00000000-0005-0000-0000-000088000000}"/>
    <cellStyle name="Обычный 2 27 3" xfId="138" xr:uid="{00000000-0005-0000-0000-000089000000}"/>
    <cellStyle name="Обычный 2 28" xfId="139" xr:uid="{00000000-0005-0000-0000-00008A000000}"/>
    <cellStyle name="Обычный 2 28 2" xfId="140" xr:uid="{00000000-0005-0000-0000-00008B000000}"/>
    <cellStyle name="Обычный 2 28 3" xfId="141" xr:uid="{00000000-0005-0000-0000-00008C000000}"/>
    <cellStyle name="Обычный 2 29" xfId="142" xr:uid="{00000000-0005-0000-0000-00008D000000}"/>
    <cellStyle name="Обычный 2 29 2" xfId="143" xr:uid="{00000000-0005-0000-0000-00008E000000}"/>
    <cellStyle name="Обычный 2 29 2 2" xfId="144" xr:uid="{00000000-0005-0000-0000-00008F000000}"/>
    <cellStyle name="Обычный 2 29 2 3" xfId="145" xr:uid="{00000000-0005-0000-0000-000090000000}"/>
    <cellStyle name="Обычный 2 29 3" xfId="146" xr:uid="{00000000-0005-0000-0000-000091000000}"/>
    <cellStyle name="Обычный 2 3" xfId="147" xr:uid="{00000000-0005-0000-0000-000092000000}"/>
    <cellStyle name="Обычный 2 3 2" xfId="148" xr:uid="{00000000-0005-0000-0000-000093000000}"/>
    <cellStyle name="Обычный 2 3 2 2" xfId="149" xr:uid="{00000000-0005-0000-0000-000094000000}"/>
    <cellStyle name="Обычный 2 3 2 3" xfId="150" xr:uid="{00000000-0005-0000-0000-000095000000}"/>
    <cellStyle name="Обычный 2 3 3" xfId="151" xr:uid="{00000000-0005-0000-0000-000096000000}"/>
    <cellStyle name="Обычный 2 3 4" xfId="152" xr:uid="{00000000-0005-0000-0000-000097000000}"/>
    <cellStyle name="Обычный 2 30" xfId="153" xr:uid="{00000000-0005-0000-0000-000098000000}"/>
    <cellStyle name="Обычный 2 30 2" xfId="154" xr:uid="{00000000-0005-0000-0000-000099000000}"/>
    <cellStyle name="Обычный 2 30 3" xfId="155" xr:uid="{00000000-0005-0000-0000-00009A000000}"/>
    <cellStyle name="Обычный 2 31" xfId="156" xr:uid="{00000000-0005-0000-0000-00009B000000}"/>
    <cellStyle name="Обычный 2 31 2" xfId="157" xr:uid="{00000000-0005-0000-0000-00009C000000}"/>
    <cellStyle name="Обычный 2 31 3" xfId="158" xr:uid="{00000000-0005-0000-0000-00009D000000}"/>
    <cellStyle name="Обычный 2 32" xfId="159" xr:uid="{00000000-0005-0000-0000-00009E000000}"/>
    <cellStyle name="Обычный 2 32 2" xfId="160" xr:uid="{00000000-0005-0000-0000-00009F000000}"/>
    <cellStyle name="Обычный 2 33" xfId="161" xr:uid="{00000000-0005-0000-0000-0000A0000000}"/>
    <cellStyle name="Обычный 2 33 2" xfId="162" xr:uid="{00000000-0005-0000-0000-0000A1000000}"/>
    <cellStyle name="Обычный 2 34" xfId="163" xr:uid="{00000000-0005-0000-0000-0000A2000000}"/>
    <cellStyle name="Обычный 2 34 2" xfId="164" xr:uid="{00000000-0005-0000-0000-0000A3000000}"/>
    <cellStyle name="Обычный 2 35" xfId="165" xr:uid="{00000000-0005-0000-0000-0000A4000000}"/>
    <cellStyle name="Обычный 2 35 2" xfId="166" xr:uid="{00000000-0005-0000-0000-0000A5000000}"/>
    <cellStyle name="Обычный 2 36" xfId="167" xr:uid="{00000000-0005-0000-0000-0000A6000000}"/>
    <cellStyle name="Обычный 2 37" xfId="168" xr:uid="{00000000-0005-0000-0000-0000A7000000}"/>
    <cellStyle name="Обычный 2 38" xfId="169" xr:uid="{00000000-0005-0000-0000-0000A8000000}"/>
    <cellStyle name="Обычный 2 39" xfId="170" xr:uid="{00000000-0005-0000-0000-0000A9000000}"/>
    <cellStyle name="Обычный 2 39 2" xfId="1" xr:uid="{00000000-0005-0000-0000-0000AA000000}"/>
    <cellStyle name="Обычный 2 39 3" xfId="353" xr:uid="{00000000-0005-0000-0000-0000AB000000}"/>
    <cellStyle name="Обычный 2 39 4" xfId="352" xr:uid="{00000000-0005-0000-0000-0000AC000000}"/>
    <cellStyle name="Обычный 2 4" xfId="171" xr:uid="{00000000-0005-0000-0000-0000AD000000}"/>
    <cellStyle name="Обычный 2 4 2" xfId="172" xr:uid="{00000000-0005-0000-0000-0000AE000000}"/>
    <cellStyle name="Обычный 2 4 2 2" xfId="173" xr:uid="{00000000-0005-0000-0000-0000AF000000}"/>
    <cellStyle name="Обычный 2 4 2 3" xfId="174" xr:uid="{00000000-0005-0000-0000-0000B0000000}"/>
    <cellStyle name="Обычный 2 4 3" xfId="175" xr:uid="{00000000-0005-0000-0000-0000B1000000}"/>
    <cellStyle name="Обычный 2 4 4" xfId="176" xr:uid="{00000000-0005-0000-0000-0000B2000000}"/>
    <cellStyle name="Обычный 2 40" xfId="177" xr:uid="{00000000-0005-0000-0000-0000B3000000}"/>
    <cellStyle name="Обычный 2 40 2" xfId="178" xr:uid="{00000000-0005-0000-0000-0000B4000000}"/>
    <cellStyle name="Обычный 2 41" xfId="179" xr:uid="{00000000-0005-0000-0000-0000B5000000}"/>
    <cellStyle name="Обычный 2 42" xfId="180" xr:uid="{00000000-0005-0000-0000-0000B6000000}"/>
    <cellStyle name="Обычный 2 43" xfId="181" xr:uid="{00000000-0005-0000-0000-0000B7000000}"/>
    <cellStyle name="Обычный 2 44" xfId="182" xr:uid="{00000000-0005-0000-0000-0000B8000000}"/>
    <cellStyle name="Обычный 2 45" xfId="183" xr:uid="{00000000-0005-0000-0000-0000B9000000}"/>
    <cellStyle name="Обычный 2 46" xfId="184" xr:uid="{00000000-0005-0000-0000-0000BA000000}"/>
    <cellStyle name="Обычный 2 47" xfId="185" xr:uid="{00000000-0005-0000-0000-0000BB000000}"/>
    <cellStyle name="Обычный 2 48" xfId="186" xr:uid="{00000000-0005-0000-0000-0000BC000000}"/>
    <cellStyle name="Обычный 2 49" xfId="187" xr:uid="{00000000-0005-0000-0000-0000BD000000}"/>
    <cellStyle name="Обычный 2 5" xfId="188" xr:uid="{00000000-0005-0000-0000-0000BE000000}"/>
    <cellStyle name="Обычный 2 5 2" xfId="189" xr:uid="{00000000-0005-0000-0000-0000BF000000}"/>
    <cellStyle name="Обычный 2 5 2 2" xfId="190" xr:uid="{00000000-0005-0000-0000-0000C0000000}"/>
    <cellStyle name="Обычный 2 5 2 3" xfId="191" xr:uid="{00000000-0005-0000-0000-0000C1000000}"/>
    <cellStyle name="Обычный 2 5 3" xfId="192" xr:uid="{00000000-0005-0000-0000-0000C2000000}"/>
    <cellStyle name="Обычный 2 5 4" xfId="193" xr:uid="{00000000-0005-0000-0000-0000C3000000}"/>
    <cellStyle name="Обычный 2 50" xfId="194" xr:uid="{00000000-0005-0000-0000-0000C4000000}"/>
    <cellStyle name="Обычный 2 51" xfId="195" xr:uid="{00000000-0005-0000-0000-0000C5000000}"/>
    <cellStyle name="Обычный 2 52" xfId="196" xr:uid="{00000000-0005-0000-0000-0000C6000000}"/>
    <cellStyle name="Обычный 2 53" xfId="197" xr:uid="{00000000-0005-0000-0000-0000C7000000}"/>
    <cellStyle name="Обычный 2 54" xfId="198" xr:uid="{00000000-0005-0000-0000-0000C8000000}"/>
    <cellStyle name="Обычный 2 55" xfId="199" xr:uid="{00000000-0005-0000-0000-0000C9000000}"/>
    <cellStyle name="Обычный 2 56" xfId="200" xr:uid="{00000000-0005-0000-0000-0000CA000000}"/>
    <cellStyle name="Обычный 2 57" xfId="201" xr:uid="{00000000-0005-0000-0000-0000CB000000}"/>
    <cellStyle name="Обычный 2 58" xfId="202" xr:uid="{00000000-0005-0000-0000-0000CC000000}"/>
    <cellStyle name="Обычный 2 59" xfId="203" xr:uid="{00000000-0005-0000-0000-0000CD000000}"/>
    <cellStyle name="Обычный 2 6" xfId="204" xr:uid="{00000000-0005-0000-0000-0000CE000000}"/>
    <cellStyle name="Обычный 2 6 2" xfId="205" xr:uid="{00000000-0005-0000-0000-0000CF000000}"/>
    <cellStyle name="Обычный 2 6 2 2" xfId="206" xr:uid="{00000000-0005-0000-0000-0000D0000000}"/>
    <cellStyle name="Обычный 2 6 2 3" xfId="207" xr:uid="{00000000-0005-0000-0000-0000D1000000}"/>
    <cellStyle name="Обычный 2 6 3" xfId="208" xr:uid="{00000000-0005-0000-0000-0000D2000000}"/>
    <cellStyle name="Обычный 2 6 4" xfId="209" xr:uid="{00000000-0005-0000-0000-0000D3000000}"/>
    <cellStyle name="Обычный 2 60" xfId="210" xr:uid="{00000000-0005-0000-0000-0000D4000000}"/>
    <cellStyle name="Обычный 2 60 2" xfId="211" xr:uid="{00000000-0005-0000-0000-0000D5000000}"/>
    <cellStyle name="Обычный 2 61" xfId="212" xr:uid="{00000000-0005-0000-0000-0000D6000000}"/>
    <cellStyle name="Обычный 2 62" xfId="213" xr:uid="{00000000-0005-0000-0000-0000D7000000}"/>
    <cellStyle name="Обычный 2 63" xfId="214" xr:uid="{00000000-0005-0000-0000-0000D8000000}"/>
    <cellStyle name="Обычный 2 64" xfId="215" xr:uid="{00000000-0005-0000-0000-0000D9000000}"/>
    <cellStyle name="Обычный 2 65" xfId="216" xr:uid="{00000000-0005-0000-0000-0000DA000000}"/>
    <cellStyle name="Обычный 2 66" xfId="217" xr:uid="{00000000-0005-0000-0000-0000DB000000}"/>
    <cellStyle name="Обычный 2 67" xfId="218" xr:uid="{00000000-0005-0000-0000-0000DC000000}"/>
    <cellStyle name="Обычный 2 7" xfId="219" xr:uid="{00000000-0005-0000-0000-0000DD000000}"/>
    <cellStyle name="Обычный 2 7 2" xfId="220" xr:uid="{00000000-0005-0000-0000-0000DE000000}"/>
    <cellStyle name="Обычный 2 7 2 2" xfId="221" xr:uid="{00000000-0005-0000-0000-0000DF000000}"/>
    <cellStyle name="Обычный 2 7 2 3" xfId="222" xr:uid="{00000000-0005-0000-0000-0000E0000000}"/>
    <cellStyle name="Обычный 2 7 3" xfId="223" xr:uid="{00000000-0005-0000-0000-0000E1000000}"/>
    <cellStyle name="Обычный 2 7 4" xfId="224" xr:uid="{00000000-0005-0000-0000-0000E2000000}"/>
    <cellStyle name="Обычный 2 8" xfId="225" xr:uid="{00000000-0005-0000-0000-0000E3000000}"/>
    <cellStyle name="Обычный 2 8 2" xfId="226" xr:uid="{00000000-0005-0000-0000-0000E4000000}"/>
    <cellStyle name="Обычный 2 8 3" xfId="227" xr:uid="{00000000-0005-0000-0000-0000E5000000}"/>
    <cellStyle name="Обычный 2 8 4" xfId="228" xr:uid="{00000000-0005-0000-0000-0000E6000000}"/>
    <cellStyle name="Обычный 2 9" xfId="229" xr:uid="{00000000-0005-0000-0000-0000E7000000}"/>
    <cellStyle name="Обычный 2 9 2" xfId="230" xr:uid="{00000000-0005-0000-0000-0000E8000000}"/>
    <cellStyle name="Обычный 2 9 3" xfId="231" xr:uid="{00000000-0005-0000-0000-0000E9000000}"/>
    <cellStyle name="Обычный 2 9 4" xfId="232" xr:uid="{00000000-0005-0000-0000-0000EA000000}"/>
    <cellStyle name="Обычный 2_7" xfId="233" xr:uid="{00000000-0005-0000-0000-0000EB000000}"/>
    <cellStyle name="Обычный 3" xfId="234" xr:uid="{00000000-0005-0000-0000-0000EC000000}"/>
    <cellStyle name="Обычный 3 10" xfId="235" xr:uid="{00000000-0005-0000-0000-0000ED000000}"/>
    <cellStyle name="Обычный 3 11" xfId="236" xr:uid="{00000000-0005-0000-0000-0000EE000000}"/>
    <cellStyle name="Обычный 3 12" xfId="237" xr:uid="{00000000-0005-0000-0000-0000EF000000}"/>
    <cellStyle name="Обычный 3 2" xfId="238" xr:uid="{00000000-0005-0000-0000-0000F0000000}"/>
    <cellStyle name="Обычный 3 2 10" xfId="239" xr:uid="{00000000-0005-0000-0000-0000F1000000}"/>
    <cellStyle name="Обычный 3 2 2" xfId="240" xr:uid="{00000000-0005-0000-0000-0000F2000000}"/>
    <cellStyle name="Обычный 3 2 3" xfId="241" xr:uid="{00000000-0005-0000-0000-0000F3000000}"/>
    <cellStyle name="Обычный 3 2 4" xfId="242" xr:uid="{00000000-0005-0000-0000-0000F4000000}"/>
    <cellStyle name="Обычный 3 2 5" xfId="243" xr:uid="{00000000-0005-0000-0000-0000F5000000}"/>
    <cellStyle name="Обычный 3 2 5 2" xfId="244" xr:uid="{00000000-0005-0000-0000-0000F6000000}"/>
    <cellStyle name="Обычный 3 2 6" xfId="245" xr:uid="{00000000-0005-0000-0000-0000F7000000}"/>
    <cellStyle name="Обычный 3 2 6 2" xfId="246" xr:uid="{00000000-0005-0000-0000-0000F8000000}"/>
    <cellStyle name="Обычный 3 2 7" xfId="247" xr:uid="{00000000-0005-0000-0000-0000F9000000}"/>
    <cellStyle name="Обычный 3 2 7 2" xfId="248" xr:uid="{00000000-0005-0000-0000-0000FA000000}"/>
    <cellStyle name="Обычный 3 2 8" xfId="249" xr:uid="{00000000-0005-0000-0000-0000FB000000}"/>
    <cellStyle name="Обычный 3 2 8 2" xfId="250" xr:uid="{00000000-0005-0000-0000-0000FC000000}"/>
    <cellStyle name="Обычный 3 2 9" xfId="251" xr:uid="{00000000-0005-0000-0000-0000FD000000}"/>
    <cellStyle name="Обычный 3 3" xfId="252" xr:uid="{00000000-0005-0000-0000-0000FE000000}"/>
    <cellStyle name="Обычный 3 3 2" xfId="253" xr:uid="{00000000-0005-0000-0000-0000FF000000}"/>
    <cellStyle name="Обычный 3 3 3" xfId="254" xr:uid="{00000000-0005-0000-0000-000000010000}"/>
    <cellStyle name="Обычный 3 3 4" xfId="255" xr:uid="{00000000-0005-0000-0000-000001010000}"/>
    <cellStyle name="Обычный 3 3 5" xfId="256" xr:uid="{00000000-0005-0000-0000-000002010000}"/>
    <cellStyle name="Обычный 3 3 6" xfId="257" xr:uid="{00000000-0005-0000-0000-000003010000}"/>
    <cellStyle name="Обычный 3 4" xfId="258" xr:uid="{00000000-0005-0000-0000-000004010000}"/>
    <cellStyle name="Обычный 3 4 2" xfId="259" xr:uid="{00000000-0005-0000-0000-000005010000}"/>
    <cellStyle name="Обычный 3 4 3" xfId="260" xr:uid="{00000000-0005-0000-0000-000006010000}"/>
    <cellStyle name="Обычный 3 4 4" xfId="261" xr:uid="{00000000-0005-0000-0000-000007010000}"/>
    <cellStyle name="Обычный 3 4 5" xfId="262" xr:uid="{00000000-0005-0000-0000-000008010000}"/>
    <cellStyle name="Обычный 3 4 6" xfId="263" xr:uid="{00000000-0005-0000-0000-000009010000}"/>
    <cellStyle name="Обычный 3 5" xfId="264" xr:uid="{00000000-0005-0000-0000-00000A010000}"/>
    <cellStyle name="Обычный 3 5 2" xfId="265" xr:uid="{00000000-0005-0000-0000-00000B010000}"/>
    <cellStyle name="Обычный 3 5 2 2" xfId="266" xr:uid="{00000000-0005-0000-0000-00000C010000}"/>
    <cellStyle name="Обычный 3 5 3" xfId="267" xr:uid="{00000000-0005-0000-0000-00000D010000}"/>
    <cellStyle name="Обычный 3 5 4" xfId="268" xr:uid="{00000000-0005-0000-0000-00000E010000}"/>
    <cellStyle name="Обычный 3 5 5" xfId="269" xr:uid="{00000000-0005-0000-0000-00000F010000}"/>
    <cellStyle name="Обычный 3 6" xfId="270" xr:uid="{00000000-0005-0000-0000-000010010000}"/>
    <cellStyle name="Обычный 3 6 2" xfId="271" xr:uid="{00000000-0005-0000-0000-000011010000}"/>
    <cellStyle name="Обычный 3 7" xfId="272" xr:uid="{00000000-0005-0000-0000-000012010000}"/>
    <cellStyle name="Обычный 3 7 2" xfId="273" xr:uid="{00000000-0005-0000-0000-000013010000}"/>
    <cellStyle name="Обычный 3 8" xfId="274" xr:uid="{00000000-0005-0000-0000-000014010000}"/>
    <cellStyle name="Обычный 3 8 2" xfId="275" xr:uid="{00000000-0005-0000-0000-000015010000}"/>
    <cellStyle name="Обычный 3 9" xfId="276" xr:uid="{00000000-0005-0000-0000-000016010000}"/>
    <cellStyle name="Обычный 3 9 2" xfId="277" xr:uid="{00000000-0005-0000-0000-000017010000}"/>
    <cellStyle name="Обычный 4" xfId="278" xr:uid="{00000000-0005-0000-0000-000018010000}"/>
    <cellStyle name="Обычный 4 2" xfId="279" xr:uid="{00000000-0005-0000-0000-000019010000}"/>
    <cellStyle name="Обычный 4 2 2" xfId="280" xr:uid="{00000000-0005-0000-0000-00001A010000}"/>
    <cellStyle name="Обычный 4 2 3" xfId="281" xr:uid="{00000000-0005-0000-0000-00001B010000}"/>
    <cellStyle name="Обычный 4 2 4" xfId="282" xr:uid="{00000000-0005-0000-0000-00001C010000}"/>
    <cellStyle name="Обычный 4 2 5" xfId="283" xr:uid="{00000000-0005-0000-0000-00001D010000}"/>
    <cellStyle name="Обычный 4 3" xfId="284" xr:uid="{00000000-0005-0000-0000-00001E010000}"/>
    <cellStyle name="Обычный 4 3 2" xfId="285" xr:uid="{00000000-0005-0000-0000-00001F010000}"/>
    <cellStyle name="Обычный 4 4" xfId="286" xr:uid="{00000000-0005-0000-0000-000020010000}"/>
    <cellStyle name="Обычный 4 4 2" xfId="287" xr:uid="{00000000-0005-0000-0000-000021010000}"/>
    <cellStyle name="Обычный 4 4 3" xfId="288" xr:uid="{00000000-0005-0000-0000-000022010000}"/>
    <cellStyle name="Обычный 4 4 4" xfId="289" xr:uid="{00000000-0005-0000-0000-000023010000}"/>
    <cellStyle name="Обычный 4 4 5" xfId="290" xr:uid="{00000000-0005-0000-0000-000024010000}"/>
    <cellStyle name="Обычный 4 4 6" xfId="291" xr:uid="{00000000-0005-0000-0000-000025010000}"/>
    <cellStyle name="Обычный 4 5" xfId="292" xr:uid="{00000000-0005-0000-0000-000026010000}"/>
    <cellStyle name="Обычный 4 6" xfId="293" xr:uid="{00000000-0005-0000-0000-000027010000}"/>
    <cellStyle name="Обычный 5" xfId="294" xr:uid="{00000000-0005-0000-0000-000028010000}"/>
    <cellStyle name="Обычный 5 2" xfId="295" xr:uid="{00000000-0005-0000-0000-000029010000}"/>
    <cellStyle name="Обычный 5 2 2" xfId="296" xr:uid="{00000000-0005-0000-0000-00002A010000}"/>
    <cellStyle name="Обычный 5 3" xfId="297" xr:uid="{00000000-0005-0000-0000-00002B010000}"/>
    <cellStyle name="Обычный 5 4" xfId="298" xr:uid="{00000000-0005-0000-0000-00002C010000}"/>
    <cellStyle name="Обычный 5 5" xfId="299" xr:uid="{00000000-0005-0000-0000-00002D010000}"/>
    <cellStyle name="Обычный 6" xfId="300" xr:uid="{00000000-0005-0000-0000-00002E010000}"/>
    <cellStyle name="Обычный 6 2" xfId="301" xr:uid="{00000000-0005-0000-0000-00002F010000}"/>
    <cellStyle name="Обычный 6 3" xfId="302" xr:uid="{00000000-0005-0000-0000-000030010000}"/>
    <cellStyle name="Обычный 6 4" xfId="303" xr:uid="{00000000-0005-0000-0000-000031010000}"/>
    <cellStyle name="Обычный 6 5" xfId="304" xr:uid="{00000000-0005-0000-0000-000032010000}"/>
    <cellStyle name="Обычный 7" xfId="305" xr:uid="{00000000-0005-0000-0000-000033010000}"/>
    <cellStyle name="Обычный 7 2" xfId="306" xr:uid="{00000000-0005-0000-0000-000034010000}"/>
    <cellStyle name="Обычный 7 3" xfId="307" xr:uid="{00000000-0005-0000-0000-000035010000}"/>
    <cellStyle name="Обычный 7 3 2" xfId="308" xr:uid="{00000000-0005-0000-0000-000036010000}"/>
    <cellStyle name="Обычный 7 3 3" xfId="309" xr:uid="{00000000-0005-0000-0000-000037010000}"/>
    <cellStyle name="Обычный 7 4" xfId="310" xr:uid="{00000000-0005-0000-0000-000038010000}"/>
    <cellStyle name="Обычный 7 5" xfId="311" xr:uid="{00000000-0005-0000-0000-000039010000}"/>
    <cellStyle name="Обычный 7 6" xfId="312" xr:uid="{00000000-0005-0000-0000-00003A010000}"/>
    <cellStyle name="Обычный 7 7" xfId="313" xr:uid="{00000000-0005-0000-0000-00003B010000}"/>
    <cellStyle name="Обычный 7 8" xfId="314" xr:uid="{00000000-0005-0000-0000-00003C010000}"/>
    <cellStyle name="Обычный 8" xfId="315" xr:uid="{00000000-0005-0000-0000-00003D010000}"/>
    <cellStyle name="Обычный 8 2" xfId="316" xr:uid="{00000000-0005-0000-0000-00003E010000}"/>
    <cellStyle name="Обычный 8 2 2" xfId="317" xr:uid="{00000000-0005-0000-0000-00003F010000}"/>
    <cellStyle name="Обычный 8 2 3" xfId="318" xr:uid="{00000000-0005-0000-0000-000040010000}"/>
    <cellStyle name="Обычный 8 2 4" xfId="319" xr:uid="{00000000-0005-0000-0000-000041010000}"/>
    <cellStyle name="Обычный 8 2 5" xfId="320" xr:uid="{00000000-0005-0000-0000-000042010000}"/>
    <cellStyle name="Обычный 8 2 6" xfId="321" xr:uid="{00000000-0005-0000-0000-000043010000}"/>
    <cellStyle name="Обычный 8 2 7" xfId="322" xr:uid="{00000000-0005-0000-0000-000044010000}"/>
    <cellStyle name="Обычный 8 2 8" xfId="323" xr:uid="{00000000-0005-0000-0000-000045010000}"/>
    <cellStyle name="Обычный 8 3" xfId="324" xr:uid="{00000000-0005-0000-0000-000046010000}"/>
    <cellStyle name="Обычный 8 3 2" xfId="325" xr:uid="{00000000-0005-0000-0000-000047010000}"/>
    <cellStyle name="Обычный 8 3 2 2" xfId="326" xr:uid="{00000000-0005-0000-0000-000048010000}"/>
    <cellStyle name="Обычный 8 4" xfId="327" xr:uid="{00000000-0005-0000-0000-000049010000}"/>
    <cellStyle name="Обычный 8 5" xfId="328" xr:uid="{00000000-0005-0000-0000-00004A010000}"/>
    <cellStyle name="Обычный 8 6" xfId="329" xr:uid="{00000000-0005-0000-0000-00004B010000}"/>
    <cellStyle name="Обычный 8 7" xfId="330" xr:uid="{00000000-0005-0000-0000-00004C010000}"/>
    <cellStyle name="Обычный 8 8" xfId="331" xr:uid="{00000000-0005-0000-0000-00004D010000}"/>
    <cellStyle name="Обычный 9" xfId="332" xr:uid="{00000000-0005-0000-0000-00004E010000}"/>
    <cellStyle name="Обычный 9 2" xfId="333" xr:uid="{00000000-0005-0000-0000-00004F010000}"/>
    <cellStyle name="Обычный 9 3" xfId="334" xr:uid="{00000000-0005-0000-0000-000050010000}"/>
    <cellStyle name="Обычный 9 4" xfId="335" xr:uid="{00000000-0005-0000-0000-000051010000}"/>
    <cellStyle name="Обычный 9 5" xfId="336" xr:uid="{00000000-0005-0000-0000-000052010000}"/>
    <cellStyle name="Обычный 9 6" xfId="337" xr:uid="{00000000-0005-0000-0000-000053010000}"/>
    <cellStyle name="Обычный 9 7" xfId="338" xr:uid="{00000000-0005-0000-0000-000054010000}"/>
    <cellStyle name="Процентный 2" xfId="339" xr:uid="{00000000-0005-0000-0000-000055010000}"/>
    <cellStyle name="Процентный 3" xfId="340" xr:uid="{00000000-0005-0000-0000-000056010000}"/>
    <cellStyle name="Стиль 1" xfId="341" xr:uid="{00000000-0005-0000-0000-000057010000}"/>
    <cellStyle name="Финансовый 2" xfId="342" xr:uid="{00000000-0005-0000-0000-000058010000}"/>
    <cellStyle name="Финансовый 2 2" xfId="343" xr:uid="{00000000-0005-0000-0000-000059010000}"/>
    <cellStyle name="Финансовый 2 2 2" xfId="344" xr:uid="{00000000-0005-0000-0000-00005A010000}"/>
    <cellStyle name="Финансовый 2 3" xfId="345" xr:uid="{00000000-0005-0000-0000-00005B010000}"/>
    <cellStyle name="Финансовый 2 4" xfId="346" xr:uid="{00000000-0005-0000-0000-00005C010000}"/>
    <cellStyle name="Финансовый 2 5" xfId="347" xr:uid="{00000000-0005-0000-0000-00005D010000}"/>
    <cellStyle name="Финансовый 2 6" xfId="348" xr:uid="{00000000-0005-0000-0000-00005E010000}"/>
    <cellStyle name="Финансовый 2 7" xfId="349" xr:uid="{00000000-0005-0000-0000-00005F010000}"/>
    <cellStyle name="Финансовый 3" xfId="350" xr:uid="{00000000-0005-0000-0000-000060010000}"/>
    <cellStyle name="Финансовый 4" xfId="351" xr:uid="{00000000-0005-0000-0000-00006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J49"/>
  <sheetViews>
    <sheetView showGridLines="0" tabSelected="1" view="pageBreakPreview" zoomScale="60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2" sqref="D12"/>
    </sheetView>
  </sheetViews>
  <sheetFormatPr defaultColWidth="9.140625" defaultRowHeight="12.75" x14ac:dyDescent="0.2"/>
  <cols>
    <col min="1" max="1" width="55.42578125" style="34" customWidth="1"/>
    <col min="2" max="2" width="13.140625" style="34" customWidth="1"/>
    <col min="3" max="3" width="16.5703125" style="34" customWidth="1"/>
    <col min="4" max="5" width="15.5703125" style="34" customWidth="1"/>
    <col min="6" max="6" width="17.7109375" style="34" customWidth="1"/>
    <col min="7" max="7" width="15.140625" style="34" customWidth="1"/>
    <col min="8" max="8" width="45.7109375" style="34" customWidth="1"/>
    <col min="9" max="9" width="11.7109375" style="34" customWidth="1"/>
    <col min="10" max="16384" width="9.140625" style="34"/>
  </cols>
  <sheetData>
    <row r="1" spans="1:9" ht="15.75" x14ac:dyDescent="0.25">
      <c r="H1" s="1" t="s">
        <v>77</v>
      </c>
    </row>
    <row r="2" spans="1:9" ht="15.75" x14ac:dyDescent="0.25">
      <c r="A2" s="2"/>
      <c r="B2" s="3" t="s">
        <v>0</v>
      </c>
      <c r="C2" s="3"/>
      <c r="D2" s="3"/>
      <c r="E2" s="3"/>
      <c r="H2" s="16" t="s">
        <v>1</v>
      </c>
    </row>
    <row r="3" spans="1:9" ht="15.75" x14ac:dyDescent="0.25">
      <c r="A3" s="2"/>
      <c r="B3" s="3"/>
      <c r="C3" s="3"/>
      <c r="D3" s="3"/>
      <c r="E3" s="3"/>
      <c r="H3" s="1"/>
    </row>
    <row r="4" spans="1:9" x14ac:dyDescent="0.2">
      <c r="A4" s="4"/>
      <c r="B4" s="5"/>
      <c r="C4" s="5"/>
      <c r="D4" s="5"/>
      <c r="E4" s="5"/>
    </row>
    <row r="5" spans="1:9" ht="18.75" x14ac:dyDescent="0.2">
      <c r="A5" s="67" t="s">
        <v>73</v>
      </c>
      <c r="B5" s="67"/>
      <c r="C5" s="67"/>
      <c r="D5" s="67"/>
      <c r="E5" s="67"/>
      <c r="F5" s="67"/>
      <c r="G5" s="67"/>
      <c r="H5" s="67"/>
    </row>
    <row r="6" spans="1:9" ht="13.5" thickBot="1" x14ac:dyDescent="0.25">
      <c r="A6" s="6"/>
      <c r="B6" s="6"/>
      <c r="C6" s="2"/>
      <c r="D6" s="2"/>
      <c r="E6" s="2"/>
      <c r="H6" s="7" t="s">
        <v>2</v>
      </c>
    </row>
    <row r="7" spans="1:9" ht="72" thickBot="1" x14ac:dyDescent="0.25">
      <c r="A7" s="62" t="s">
        <v>3</v>
      </c>
      <c r="B7" s="63" t="s">
        <v>4</v>
      </c>
      <c r="C7" s="10" t="s">
        <v>64</v>
      </c>
      <c r="D7" s="11" t="s">
        <v>65</v>
      </c>
      <c r="E7" s="12" t="s">
        <v>72</v>
      </c>
      <c r="F7" s="13" t="s">
        <v>5</v>
      </c>
      <c r="G7" s="13" t="s">
        <v>6</v>
      </c>
      <c r="H7" s="14" t="s">
        <v>7</v>
      </c>
    </row>
    <row r="8" spans="1:9" ht="13.5" thickBot="1" x14ac:dyDescent="0.25">
      <c r="A8" s="8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</row>
    <row r="9" spans="1:9" ht="47.25" x14ac:dyDescent="0.2">
      <c r="A9" s="22" t="s">
        <v>17</v>
      </c>
      <c r="B9" s="35" t="s">
        <v>8</v>
      </c>
      <c r="C9" s="36">
        <f>C10+C11+C12+C13+C14</f>
        <v>1261216.2000000002</v>
      </c>
      <c r="D9" s="36">
        <f>D10+D11+D12+D13+D14</f>
        <v>1236335.3</v>
      </c>
      <c r="E9" s="36">
        <f>E10+E11+E12+E13+E14</f>
        <v>1235033.17</v>
      </c>
      <c r="F9" s="36">
        <f t="shared" ref="F9" si="0">F10+F11+F12+F13+F14</f>
        <v>1235033.17</v>
      </c>
      <c r="G9" s="57">
        <f>F9/D9*100</f>
        <v>99.894678247883078</v>
      </c>
      <c r="H9" s="17"/>
    </row>
    <row r="10" spans="1:9" ht="78.75" x14ac:dyDescent="0.2">
      <c r="A10" s="23" t="s">
        <v>49</v>
      </c>
      <c r="B10" s="24" t="s">
        <v>9</v>
      </c>
      <c r="C10" s="25">
        <v>38140</v>
      </c>
      <c r="D10" s="59">
        <v>27424.7</v>
      </c>
      <c r="E10" s="59">
        <v>27424.7</v>
      </c>
      <c r="F10" s="59">
        <v>27424.7</v>
      </c>
      <c r="G10" s="54">
        <f>F10/D10*100</f>
        <v>100</v>
      </c>
      <c r="H10" s="19"/>
    </row>
    <row r="11" spans="1:9" ht="47.25" x14ac:dyDescent="0.2">
      <c r="A11" s="23" t="s">
        <v>50</v>
      </c>
      <c r="B11" s="24" t="s">
        <v>10</v>
      </c>
      <c r="C11" s="25">
        <v>528447.1</v>
      </c>
      <c r="D11" s="59">
        <v>510036.9</v>
      </c>
      <c r="E11" s="59">
        <v>510036.9</v>
      </c>
      <c r="F11" s="59">
        <v>510036.9</v>
      </c>
      <c r="G11" s="54">
        <f t="shared" ref="G11:G44" si="1">F11/D11*100</f>
        <v>100</v>
      </c>
      <c r="H11" s="19"/>
      <c r="I11" s="37"/>
    </row>
    <row r="12" spans="1:9" ht="64.900000000000006" customHeight="1" x14ac:dyDescent="0.2">
      <c r="A12" s="23" t="s">
        <v>51</v>
      </c>
      <c r="B12" s="24" t="s">
        <v>11</v>
      </c>
      <c r="C12" s="25">
        <v>633688</v>
      </c>
      <c r="D12" s="59">
        <v>635317.81999999995</v>
      </c>
      <c r="E12" s="59">
        <v>635317.81999999995</v>
      </c>
      <c r="F12" s="59">
        <v>635317.81999999995</v>
      </c>
      <c r="G12" s="54">
        <f t="shared" si="1"/>
        <v>100</v>
      </c>
      <c r="H12" s="19"/>
      <c r="I12" s="38"/>
    </row>
    <row r="13" spans="1:9" ht="136.9" customHeight="1" x14ac:dyDescent="0.2">
      <c r="A13" s="23" t="s">
        <v>52</v>
      </c>
      <c r="B13" s="24" t="s">
        <v>53</v>
      </c>
      <c r="C13" s="25">
        <v>2259</v>
      </c>
      <c r="D13" s="59">
        <v>1675.58</v>
      </c>
      <c r="E13" s="59">
        <v>1675.58</v>
      </c>
      <c r="F13" s="59">
        <v>1675.58</v>
      </c>
      <c r="G13" s="54">
        <f t="shared" si="1"/>
        <v>100</v>
      </c>
      <c r="H13" s="18"/>
    </row>
    <row r="14" spans="1:9" ht="110.25" x14ac:dyDescent="0.2">
      <c r="A14" s="23" t="s">
        <v>54</v>
      </c>
      <c r="B14" s="33" t="s">
        <v>55</v>
      </c>
      <c r="C14" s="25">
        <v>58682.1</v>
      </c>
      <c r="D14" s="55">
        <v>61880.3</v>
      </c>
      <c r="E14" s="55">
        <v>60578.17</v>
      </c>
      <c r="F14" s="55">
        <v>60578.17</v>
      </c>
      <c r="G14" s="55">
        <f>F14/D14*100</f>
        <v>97.895727719484228</v>
      </c>
      <c r="H14" s="18"/>
    </row>
    <row r="15" spans="1:9" ht="73.900000000000006" customHeight="1" x14ac:dyDescent="0.2">
      <c r="A15" s="39" t="s">
        <v>18</v>
      </c>
      <c r="B15" s="40" t="s">
        <v>12</v>
      </c>
      <c r="C15" s="41">
        <f>C17+C16</f>
        <v>27.4</v>
      </c>
      <c r="D15" s="41">
        <f t="shared" ref="D15:F15" si="2">D17+D16</f>
        <v>972.42</v>
      </c>
      <c r="E15" s="41">
        <f t="shared" si="2"/>
        <v>945.02</v>
      </c>
      <c r="F15" s="41">
        <f t="shared" si="2"/>
        <v>945.02</v>
      </c>
      <c r="G15" s="56">
        <f t="shared" si="1"/>
        <v>97.182287488945107</v>
      </c>
      <c r="H15" s="28"/>
    </row>
    <row r="16" spans="1:9" ht="77.45" customHeight="1" x14ac:dyDescent="0.2">
      <c r="A16" s="23" t="s">
        <v>66</v>
      </c>
      <c r="B16" s="24">
        <v>5720151760</v>
      </c>
      <c r="C16" s="25">
        <v>0</v>
      </c>
      <c r="D16" s="25">
        <v>945.02</v>
      </c>
      <c r="E16" s="25">
        <v>945.02</v>
      </c>
      <c r="F16" s="25">
        <v>945.02</v>
      </c>
      <c r="G16" s="55">
        <f>F16/D16*100</f>
        <v>100</v>
      </c>
      <c r="H16" s="28"/>
    </row>
    <row r="17" spans="1:8" ht="153" customHeight="1" x14ac:dyDescent="0.2">
      <c r="A17" s="23" t="s">
        <v>19</v>
      </c>
      <c r="B17" s="24">
        <v>5720384220</v>
      </c>
      <c r="C17" s="25">
        <v>27.4</v>
      </c>
      <c r="D17" s="55">
        <v>27.4</v>
      </c>
      <c r="E17" s="55">
        <v>0</v>
      </c>
      <c r="F17" s="55">
        <v>0</v>
      </c>
      <c r="G17" s="55">
        <f>F17/D17*100</f>
        <v>0</v>
      </c>
      <c r="H17" s="28"/>
    </row>
    <row r="18" spans="1:8" ht="79.150000000000006" customHeight="1" x14ac:dyDescent="0.2">
      <c r="A18" s="39" t="s">
        <v>20</v>
      </c>
      <c r="B18" s="40" t="s">
        <v>13</v>
      </c>
      <c r="C18" s="41">
        <f>C19+C20</f>
        <v>1263</v>
      </c>
      <c r="D18" s="41">
        <f t="shared" ref="D18:F18" si="3">D19+D20</f>
        <v>1237.5</v>
      </c>
      <c r="E18" s="41">
        <f t="shared" si="3"/>
        <v>1237.47</v>
      </c>
      <c r="F18" s="41">
        <f t="shared" si="3"/>
        <v>1237.47</v>
      </c>
      <c r="G18" s="56">
        <f t="shared" si="1"/>
        <v>99.99757575757576</v>
      </c>
      <c r="H18" s="18"/>
    </row>
    <row r="19" spans="1:8" ht="63" x14ac:dyDescent="0.2">
      <c r="A19" s="23" t="s">
        <v>21</v>
      </c>
      <c r="B19" s="24">
        <v>5850384280</v>
      </c>
      <c r="C19" s="25">
        <v>336.5</v>
      </c>
      <c r="D19" s="25">
        <v>311</v>
      </c>
      <c r="E19" s="25">
        <v>310.97000000000003</v>
      </c>
      <c r="F19" s="25">
        <v>310.97000000000003</v>
      </c>
      <c r="G19" s="55">
        <f t="shared" si="1"/>
        <v>99.9903536977492</v>
      </c>
      <c r="H19" s="18"/>
    </row>
    <row r="20" spans="1:8" ht="47.25" x14ac:dyDescent="0.2">
      <c r="A20" s="23" t="s">
        <v>56</v>
      </c>
      <c r="B20" s="24" t="s">
        <v>22</v>
      </c>
      <c r="C20" s="25">
        <v>926.5</v>
      </c>
      <c r="D20" s="55">
        <v>926.5</v>
      </c>
      <c r="E20" s="55">
        <v>926.5</v>
      </c>
      <c r="F20" s="55">
        <v>926.5</v>
      </c>
      <c r="G20" s="55">
        <f t="shared" si="1"/>
        <v>100</v>
      </c>
      <c r="H20" s="18"/>
    </row>
    <row r="21" spans="1:8" ht="87" customHeight="1" x14ac:dyDescent="0.2">
      <c r="A21" s="39" t="s">
        <v>23</v>
      </c>
      <c r="B21" s="40" t="s">
        <v>14</v>
      </c>
      <c r="C21" s="41">
        <f>C22+C23+C24</f>
        <v>12173.5</v>
      </c>
      <c r="D21" s="41">
        <f t="shared" ref="D21:F21" si="4">D22+D23+D24</f>
        <v>430.3</v>
      </c>
      <c r="E21" s="41">
        <f t="shared" si="4"/>
        <v>430.24</v>
      </c>
      <c r="F21" s="41">
        <f t="shared" si="4"/>
        <v>430.24</v>
      </c>
      <c r="G21" s="56">
        <f t="shared" si="1"/>
        <v>99.986056239832678</v>
      </c>
      <c r="H21" s="18"/>
    </row>
    <row r="22" spans="1:8" ht="51" customHeight="1" x14ac:dyDescent="0.2">
      <c r="A22" s="23" t="s">
        <v>24</v>
      </c>
      <c r="B22" s="24">
        <v>6900184080</v>
      </c>
      <c r="C22" s="25">
        <v>73.599999999999994</v>
      </c>
      <c r="D22" s="55">
        <v>0</v>
      </c>
      <c r="E22" s="55">
        <v>0</v>
      </c>
      <c r="F22" s="55">
        <v>0</v>
      </c>
      <c r="G22" s="55">
        <v>0</v>
      </c>
      <c r="H22" s="64"/>
    </row>
    <row r="23" spans="1:8" ht="49.15" customHeight="1" x14ac:dyDescent="0.2">
      <c r="A23" s="23" t="s">
        <v>24</v>
      </c>
      <c r="B23" s="24">
        <v>6900284080</v>
      </c>
      <c r="C23" s="25">
        <v>11669.6</v>
      </c>
      <c r="D23" s="55">
        <v>0.06</v>
      </c>
      <c r="E23" s="55">
        <v>0</v>
      </c>
      <c r="F23" s="55">
        <v>0</v>
      </c>
      <c r="G23" s="55">
        <f t="shared" si="1"/>
        <v>0</v>
      </c>
      <c r="H23" s="64"/>
    </row>
    <row r="24" spans="1:8" ht="66.599999999999994" customHeight="1" x14ac:dyDescent="0.2">
      <c r="A24" s="23" t="s">
        <v>24</v>
      </c>
      <c r="B24" s="24" t="s">
        <v>57</v>
      </c>
      <c r="C24" s="25">
        <v>430.3</v>
      </c>
      <c r="D24" s="55">
        <v>430.24</v>
      </c>
      <c r="E24" s="55">
        <v>430.24</v>
      </c>
      <c r="F24" s="55">
        <v>430.24</v>
      </c>
      <c r="G24" s="55">
        <f t="shared" si="1"/>
        <v>100</v>
      </c>
      <c r="H24" s="64"/>
    </row>
    <row r="25" spans="1:8" ht="94.5" x14ac:dyDescent="0.2">
      <c r="A25" s="39" t="s">
        <v>25</v>
      </c>
      <c r="B25" s="40" t="s">
        <v>26</v>
      </c>
      <c r="C25" s="41">
        <f>C26+C27+C29+C30+C31+C32+C33+C28+C34</f>
        <v>17520.7</v>
      </c>
      <c r="D25" s="41">
        <f>D26+D27+D29+D30+D31+D32+D33+D28+D34</f>
        <v>16314.1</v>
      </c>
      <c r="E25" s="41">
        <f>E26+E27+E29+E30+E31+E32+E33+E28+E34</f>
        <v>15056.64</v>
      </c>
      <c r="F25" s="41">
        <f>F26+F27+F29+F30+F31+F32+F33+F28+F34</f>
        <v>15056.64</v>
      </c>
      <c r="G25" s="56">
        <f t="shared" si="1"/>
        <v>92.292188965373498</v>
      </c>
      <c r="H25" s="20"/>
    </row>
    <row r="26" spans="1:8" ht="63" x14ac:dyDescent="0.2">
      <c r="A26" s="23" t="s">
        <v>27</v>
      </c>
      <c r="B26" s="24" t="s">
        <v>28</v>
      </c>
      <c r="C26" s="25">
        <v>7.1</v>
      </c>
      <c r="D26" s="55">
        <v>7.1</v>
      </c>
      <c r="E26" s="55">
        <v>7.1</v>
      </c>
      <c r="F26" s="55">
        <v>7.1</v>
      </c>
      <c r="G26" s="55">
        <f t="shared" si="1"/>
        <v>100</v>
      </c>
      <c r="H26" s="18"/>
    </row>
    <row r="27" spans="1:8" ht="61.9" customHeight="1" x14ac:dyDescent="0.2">
      <c r="A27" s="23" t="s">
        <v>58</v>
      </c>
      <c r="B27" s="24" t="s">
        <v>29</v>
      </c>
      <c r="C27" s="25">
        <v>4409</v>
      </c>
      <c r="D27" s="55">
        <v>4163.5</v>
      </c>
      <c r="E27" s="55">
        <v>4163.3999999999996</v>
      </c>
      <c r="F27" s="55">
        <v>4163.3999999999996</v>
      </c>
      <c r="G27" s="55">
        <f t="shared" si="1"/>
        <v>99.997598174612705</v>
      </c>
      <c r="H27" s="20"/>
    </row>
    <row r="28" spans="1:8" ht="91.15" customHeight="1" x14ac:dyDescent="0.2">
      <c r="A28" s="23" t="s">
        <v>59</v>
      </c>
      <c r="B28" s="24" t="s">
        <v>40</v>
      </c>
      <c r="C28" s="25">
        <v>1076.2</v>
      </c>
      <c r="D28" s="55">
        <v>1104.4000000000001</v>
      </c>
      <c r="E28" s="55">
        <v>1103.82</v>
      </c>
      <c r="F28" s="55">
        <v>1103.82</v>
      </c>
      <c r="G28" s="55">
        <f>F28/D28*100</f>
        <v>99.947482796088366</v>
      </c>
      <c r="H28" s="20"/>
    </row>
    <row r="29" spans="1:8" ht="94.15" customHeight="1" x14ac:dyDescent="0.2">
      <c r="A29" s="23" t="s">
        <v>30</v>
      </c>
      <c r="B29" s="24" t="s">
        <v>31</v>
      </c>
      <c r="C29" s="25">
        <v>273</v>
      </c>
      <c r="D29" s="55">
        <v>273</v>
      </c>
      <c r="E29" s="55">
        <v>268.22000000000003</v>
      </c>
      <c r="F29" s="55">
        <v>268.22000000000003</v>
      </c>
      <c r="G29" s="55">
        <f t="shared" si="1"/>
        <v>98.249084249084262</v>
      </c>
      <c r="H29" s="18"/>
    </row>
    <row r="30" spans="1:8" ht="78.599999999999994" customHeight="1" x14ac:dyDescent="0.2">
      <c r="A30" s="23" t="s">
        <v>32</v>
      </c>
      <c r="B30" s="24" t="s">
        <v>33</v>
      </c>
      <c r="C30" s="25">
        <v>1681.7</v>
      </c>
      <c r="D30" s="55">
        <v>1644</v>
      </c>
      <c r="E30" s="55">
        <v>1556.01</v>
      </c>
      <c r="F30" s="55">
        <v>1556.01</v>
      </c>
      <c r="G30" s="55">
        <f t="shared" si="1"/>
        <v>94.647810218978094</v>
      </c>
      <c r="H30" s="20" t="s">
        <v>71</v>
      </c>
    </row>
    <row r="31" spans="1:8" ht="157.5" x14ac:dyDescent="0.2">
      <c r="A31" s="23" t="s">
        <v>34</v>
      </c>
      <c r="B31" s="24" t="s">
        <v>35</v>
      </c>
      <c r="C31" s="25">
        <v>1738.1</v>
      </c>
      <c r="D31" s="55">
        <v>1465.6</v>
      </c>
      <c r="E31" s="55">
        <v>1283.83</v>
      </c>
      <c r="F31" s="55">
        <v>1283.83</v>
      </c>
      <c r="G31" s="55">
        <f t="shared" si="1"/>
        <v>87.59757096069869</v>
      </c>
      <c r="H31" s="20" t="s">
        <v>74</v>
      </c>
    </row>
    <row r="32" spans="1:8" ht="78.75" x14ac:dyDescent="0.2">
      <c r="A32" s="23" t="s">
        <v>36</v>
      </c>
      <c r="B32" s="24" t="s">
        <v>37</v>
      </c>
      <c r="C32" s="25">
        <v>7535.6</v>
      </c>
      <c r="D32" s="55">
        <v>7535.6</v>
      </c>
      <c r="E32" s="55">
        <v>6553.37</v>
      </c>
      <c r="F32" s="55">
        <v>6553.37</v>
      </c>
      <c r="G32" s="55">
        <f t="shared" si="1"/>
        <v>86.965470566378258</v>
      </c>
      <c r="H32" s="20" t="s">
        <v>74</v>
      </c>
    </row>
    <row r="33" spans="1:10" ht="63" x14ac:dyDescent="0.2">
      <c r="A33" s="23" t="s">
        <v>38</v>
      </c>
      <c r="B33" s="24" t="s">
        <v>39</v>
      </c>
      <c r="C33" s="25">
        <v>120.6</v>
      </c>
      <c r="D33" s="55">
        <v>120.9</v>
      </c>
      <c r="E33" s="55">
        <v>120.89</v>
      </c>
      <c r="F33" s="55">
        <v>120.89</v>
      </c>
      <c r="G33" s="55">
        <f t="shared" si="1"/>
        <v>99.991728701406117</v>
      </c>
      <c r="H33" s="20"/>
    </row>
    <row r="34" spans="1:10" ht="48" customHeight="1" x14ac:dyDescent="0.2">
      <c r="A34" s="23" t="s">
        <v>60</v>
      </c>
      <c r="B34" s="24" t="s">
        <v>61</v>
      </c>
      <c r="C34" s="25">
        <v>679.4</v>
      </c>
      <c r="D34" s="55">
        <v>0</v>
      </c>
      <c r="E34" s="55">
        <v>0</v>
      </c>
      <c r="F34" s="55">
        <v>0</v>
      </c>
      <c r="G34" s="55">
        <v>0</v>
      </c>
      <c r="H34" s="18"/>
    </row>
    <row r="35" spans="1:10" ht="72" customHeight="1" x14ac:dyDescent="0.2">
      <c r="A35" s="39" t="s">
        <v>41</v>
      </c>
      <c r="B35" s="40" t="s">
        <v>42</v>
      </c>
      <c r="C35" s="41">
        <f>C36+C37+C38+C39+C40+C41</f>
        <v>92881</v>
      </c>
      <c r="D35" s="41">
        <f t="shared" ref="D35:F35" si="5">D36+D37+D38+D39+D40+D41</f>
        <v>78992.42</v>
      </c>
      <c r="E35" s="41">
        <f t="shared" si="5"/>
        <v>75640.320000000007</v>
      </c>
      <c r="F35" s="41">
        <f t="shared" si="5"/>
        <v>75640.320000000007</v>
      </c>
      <c r="G35" s="42">
        <f t="shared" si="1"/>
        <v>95.756428275016788</v>
      </c>
      <c r="H35" s="43"/>
      <c r="I35" s="44"/>
    </row>
    <row r="36" spans="1:10" ht="120" x14ac:dyDescent="0.2">
      <c r="A36" s="23" t="s">
        <v>43</v>
      </c>
      <c r="B36" s="24">
        <v>7600184321</v>
      </c>
      <c r="C36" s="25">
        <v>17878.099999999999</v>
      </c>
      <c r="D36" s="55">
        <v>16278.1</v>
      </c>
      <c r="E36" s="55">
        <v>14704.06</v>
      </c>
      <c r="F36" s="55">
        <v>14704.06</v>
      </c>
      <c r="G36" s="55">
        <f t="shared" ref="G36" si="6">F36/D36*100</f>
        <v>90.330321106271612</v>
      </c>
      <c r="H36" s="20" t="s">
        <v>76</v>
      </c>
    </row>
    <row r="37" spans="1:10" ht="166.9" customHeight="1" x14ac:dyDescent="0.2">
      <c r="A37" s="23" t="s">
        <v>68</v>
      </c>
      <c r="B37" s="24">
        <v>7600584321</v>
      </c>
      <c r="C37" s="25">
        <v>965</v>
      </c>
      <c r="D37" s="55">
        <v>807.2</v>
      </c>
      <c r="E37" s="55">
        <v>807.12</v>
      </c>
      <c r="F37" s="55">
        <v>807.12</v>
      </c>
      <c r="G37" s="55">
        <f>F37/D37*100</f>
        <v>99.990089197224975</v>
      </c>
      <c r="H37" s="20"/>
    </row>
    <row r="38" spans="1:10" ht="148.9" customHeight="1" x14ac:dyDescent="0.2">
      <c r="A38" s="23" t="s">
        <v>67</v>
      </c>
      <c r="B38" s="24">
        <v>7600384322</v>
      </c>
      <c r="C38" s="25">
        <v>127.9</v>
      </c>
      <c r="D38" s="55">
        <v>127.9</v>
      </c>
      <c r="E38" s="55">
        <v>108.77</v>
      </c>
      <c r="F38" s="55">
        <v>108.77</v>
      </c>
      <c r="G38" s="55">
        <f>F38/D38*100</f>
        <v>85.04300234558248</v>
      </c>
      <c r="H38" s="20" t="s">
        <v>75</v>
      </c>
    </row>
    <row r="39" spans="1:10" ht="100.9" customHeight="1" x14ac:dyDescent="0.2">
      <c r="A39" s="23" t="s">
        <v>44</v>
      </c>
      <c r="B39" s="24" t="s">
        <v>45</v>
      </c>
      <c r="C39" s="25">
        <v>43043.1</v>
      </c>
      <c r="D39" s="55">
        <v>38409</v>
      </c>
      <c r="E39" s="55">
        <v>37264.019999999997</v>
      </c>
      <c r="F39" s="55">
        <v>37264.019999999997</v>
      </c>
      <c r="G39" s="55">
        <f t="shared" si="1"/>
        <v>97.018979926579689</v>
      </c>
      <c r="H39" s="21"/>
      <c r="I39" s="27"/>
      <c r="J39" s="45"/>
    </row>
    <row r="40" spans="1:10" ht="80.45" customHeight="1" x14ac:dyDescent="0.2">
      <c r="A40" s="23" t="s">
        <v>46</v>
      </c>
      <c r="B40" s="33" t="s">
        <v>47</v>
      </c>
      <c r="C40" s="25">
        <v>30866.9</v>
      </c>
      <c r="D40" s="55">
        <v>14370.22</v>
      </c>
      <c r="E40" s="55">
        <v>13756.35</v>
      </c>
      <c r="F40" s="55">
        <v>13756.35</v>
      </c>
      <c r="G40" s="55">
        <f t="shared" si="1"/>
        <v>95.72817952682702</v>
      </c>
      <c r="H40" s="18"/>
    </row>
    <row r="41" spans="1:10" ht="85.9" customHeight="1" x14ac:dyDescent="0.2">
      <c r="A41" s="23" t="s">
        <v>62</v>
      </c>
      <c r="B41" s="26" t="s">
        <v>69</v>
      </c>
      <c r="C41" s="25">
        <v>0</v>
      </c>
      <c r="D41" s="55">
        <v>9000</v>
      </c>
      <c r="E41" s="55">
        <v>9000</v>
      </c>
      <c r="F41" s="55">
        <v>9000</v>
      </c>
      <c r="G41" s="55">
        <f t="shared" si="1"/>
        <v>100</v>
      </c>
      <c r="H41" s="18"/>
    </row>
    <row r="42" spans="1:10" s="48" customFormat="1" ht="28.9" customHeight="1" x14ac:dyDescent="0.25">
      <c r="A42" s="46" t="s">
        <v>70</v>
      </c>
      <c r="B42" s="40" t="s">
        <v>15</v>
      </c>
      <c r="C42" s="47">
        <f>C43</f>
        <v>1776.4</v>
      </c>
      <c r="D42" s="60">
        <f>D43</f>
        <v>624.70000000000005</v>
      </c>
      <c r="E42" s="60">
        <f t="shared" ref="E42:F42" si="7">E43</f>
        <v>624.6</v>
      </c>
      <c r="F42" s="60">
        <f t="shared" si="7"/>
        <v>624.6</v>
      </c>
      <c r="G42" s="60">
        <f>F42/D42*100</f>
        <v>99.983992316311827</v>
      </c>
      <c r="H42" s="61"/>
    </row>
    <row r="43" spans="1:10" ht="48" thickBot="1" x14ac:dyDescent="0.25">
      <c r="A43" s="50" t="s">
        <v>63</v>
      </c>
      <c r="B43" s="51" t="s">
        <v>48</v>
      </c>
      <c r="C43" s="52">
        <v>1776.4</v>
      </c>
      <c r="D43" s="52">
        <v>624.70000000000005</v>
      </c>
      <c r="E43" s="52">
        <v>624.6</v>
      </c>
      <c r="F43" s="52">
        <v>624.6</v>
      </c>
      <c r="G43" s="58">
        <f t="shared" si="1"/>
        <v>99.983992316311827</v>
      </c>
      <c r="H43" s="53"/>
    </row>
    <row r="44" spans="1:10" ht="16.5" thickBot="1" x14ac:dyDescent="0.3">
      <c r="A44" s="29" t="s">
        <v>16</v>
      </c>
      <c r="B44" s="30"/>
      <c r="C44" s="31">
        <f>C42+C35+C25+C21+C18+C15+C9</f>
        <v>1386858.2000000002</v>
      </c>
      <c r="D44" s="31">
        <f>D42+D35+D25+D21+D18+D15+D9</f>
        <v>1334906.74</v>
      </c>
      <c r="E44" s="31">
        <f>E42+E35+E25+E21+E18+E15+E9</f>
        <v>1328967.46</v>
      </c>
      <c r="F44" s="31">
        <f>F42+F35+F25+F21+F18+F15+F9</f>
        <v>1328967.46</v>
      </c>
      <c r="G44" s="32">
        <f t="shared" si="1"/>
        <v>99.555079031213822</v>
      </c>
      <c r="H44" s="49"/>
    </row>
    <row r="45" spans="1:10" x14ac:dyDescent="0.2">
      <c r="H45" s="45"/>
    </row>
    <row r="46" spans="1:10" ht="15" x14ac:dyDescent="0.2">
      <c r="D46" s="44"/>
      <c r="H46" s="15"/>
    </row>
    <row r="47" spans="1:10" ht="15.75" x14ac:dyDescent="0.2">
      <c r="D47" s="44"/>
      <c r="E47" s="65"/>
      <c r="F47" s="45"/>
      <c r="H47" s="45"/>
    </row>
    <row r="48" spans="1:10" x14ac:dyDescent="0.2">
      <c r="E48" s="66"/>
      <c r="F48" s="66"/>
      <c r="H48" s="45"/>
    </row>
    <row r="49" spans="5:6" x14ac:dyDescent="0.2">
      <c r="E49" s="45"/>
      <c r="F49" s="45"/>
    </row>
  </sheetData>
  <mergeCells count="1">
    <mergeCell ref="A5:H5"/>
  </mergeCells>
  <pageMargins left="0.78740157480314965" right="0.39370078740157483" top="0.70866141732283472" bottom="0.59055118110236227" header="0.31496062992125984" footer="0.31496062992125984"/>
  <pageSetup paperSize="9" scale="68" firstPageNumber="438" fitToHeight="0" orientation="landscape" useFirstPageNumber="1" r:id="rId1"/>
  <headerFooter scaleWithDoc="0">
    <oddFooter>&amp;R&amp;P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</vt:lpstr>
      <vt:lpstr>'5'!Заголовки_для_печати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Абдуллина С.Ч.</dc:creator>
  <cp:lastModifiedBy>Абдуллина С.Ч.</cp:lastModifiedBy>
  <cp:lastPrinted>2021-03-16T09:04:13Z</cp:lastPrinted>
  <dcterms:created xsi:type="dcterms:W3CDTF">2018-05-04T11:07:12Z</dcterms:created>
  <dcterms:modified xsi:type="dcterms:W3CDTF">2021-03-16T09:04:19Z</dcterms:modified>
</cp:coreProperties>
</file>