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135" windowHeight="7365"/>
  </bookViews>
  <sheets>
    <sheet name="1" sheetId="6" r:id="rId1"/>
  </sheets>
  <definedNames>
    <definedName name="_xlnm.Print_Titles" localSheetId="0">'1'!$9:$10</definedName>
    <definedName name="_xlnm.Print_Area" localSheetId="0">'1'!$A$1:$E$53</definedName>
  </definedNames>
  <calcPr calcId="125725"/>
</workbook>
</file>

<file path=xl/calcChain.xml><?xml version="1.0" encoding="utf-8"?>
<calcChain xmlns="http://schemas.openxmlformats.org/spreadsheetml/2006/main">
  <c r="D12" i="6"/>
  <c r="E23"/>
  <c r="E19"/>
  <c r="E39" l="1"/>
  <c r="C33"/>
  <c r="D33"/>
  <c r="E49"/>
  <c r="E50"/>
  <c r="E36"/>
  <c r="E48"/>
  <c r="E47"/>
  <c r="E46"/>
  <c r="E45"/>
  <c r="E44"/>
  <c r="D43"/>
  <c r="C43"/>
  <c r="C42" s="1"/>
  <c r="E40"/>
  <c r="E38"/>
  <c r="E37"/>
  <c r="E35"/>
  <c r="E34"/>
  <c r="E32"/>
  <c r="E31"/>
  <c r="E30"/>
  <c r="E29"/>
  <c r="E28"/>
  <c r="D27"/>
  <c r="C27"/>
  <c r="E25"/>
  <c r="E24"/>
  <c r="E22"/>
  <c r="D21"/>
  <c r="C21"/>
  <c r="E20"/>
  <c r="E18"/>
  <c r="E17"/>
  <c r="D16"/>
  <c r="C16"/>
  <c r="E15"/>
  <c r="E14"/>
  <c r="D13"/>
  <c r="C13"/>
  <c r="D26" l="1"/>
  <c r="C12"/>
  <c r="E21"/>
  <c r="E43"/>
  <c r="C26"/>
  <c r="E27"/>
  <c r="E16"/>
  <c r="D42"/>
  <c r="E42" s="1"/>
  <c r="E33"/>
  <c r="E13"/>
  <c r="C11" l="1"/>
  <c r="C51" s="1"/>
  <c r="E26"/>
  <c r="E12"/>
  <c r="D11"/>
  <c r="D51" s="1"/>
  <c r="E51" l="1"/>
  <c r="E11"/>
</calcChain>
</file>

<file path=xl/sharedStrings.xml><?xml version="1.0" encoding="utf-8"?>
<sst xmlns="http://schemas.openxmlformats.org/spreadsheetml/2006/main" count="89" uniqueCount="89">
  <si>
    <t>000 1 00 00000 00 0000 000</t>
  </si>
  <si>
    <t>НАЛОГОВЫЕ И НЕНАЛОГОВЫЕ ДОХОДЫ</t>
  </si>
  <si>
    <t>НАЛОГОВЫЕ ДОХОДЫ</t>
  </si>
  <si>
    <t>000 1 01 00000 00 0000 000</t>
  </si>
  <si>
    <t>Налоги на прибыль, доходы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</si>
  <si>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</si>
  <si>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</si>
  <si>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</si>
  <si>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</si>
  <si>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</si>
  <si>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</si>
  <si>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</si>
  <si>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НЕНАЛОГОВЫЕ ДОХОДЫ</t>
  </si>
  <si>
    <t>000 1 11 00000 00 0000 000</t>
  </si>
  <si>
    <t>000 1 12 00000 00 0000 000</t>
  </si>
  <si>
    <t>Платежи при пользовании природными ресурсами</t>
  </si>
  <si>
    <t>000 1 13 00000 00 0000 000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</si>
  <si>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</si>
  <si>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</si>
  <si>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</si>
  <si>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</si>
  <si>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</si>
  <si>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</si>
  <si>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</si>
  <si>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</si>
  <si>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</si>
  <si>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</si>
  <si>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000 2 18 00000 00 0000 000</t>
  </si>
  <si>
    <t>000 2 19 00000 00 0000 000</t>
  </si>
  <si>
    <t>ИТОГО ДОХОДОВ</t>
  </si>
  <si>
    <t>000 1 01 02000 01 0000 110</t>
  </si>
  <si>
    <t>Налог на доходы физических лиц</t>
  </si>
  <si>
    <t>000 1 03 02000 01 0000 110</t>
  </si>
  <si>
    <t>000 1 05 01000 00 0000 110</t>
  </si>
  <si>
    <t>Налог, взимаемый в связи с применением упрощенной системы налогообложения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</si>
  <si>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</si>
  <si>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</si>
  <si>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</si>
  <si>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</si>
  <si>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</si>
  <si>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</si>
  <si>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000 1 06 01000 00 0000 110</t>
  </si>
  <si>
    <t>Налог на имущество физических лиц</t>
  </si>
  <si>
    <t>000 1 06 06000 00 0000 110</t>
  </si>
  <si>
    <t>Земельный налог</t>
  </si>
  <si>
    <t xml:space="preserve">Доходы от использования имущества, находящегося в государственной и муниципальной собственности 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</si>
  <si>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</si>
  <si>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</si>
  <si>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000 1 11 07010 00 0000 120</t>
  </si>
  <si>
    <t xml:space="preserve">Доходы от перечисления части прибыли государственных и муниципальных унитарных предприятий, остающиеся после уплаты налогов и обязательных платежей 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</si>
  <si>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</si>
  <si>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</si>
  <si>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000 1 14 01040 04 0000 410</t>
  </si>
  <si>
    <t>Доходы от продажи квартир, находящихся в собственности городских округов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</si>
  <si>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</si>
  <si>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</si>
  <si>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000 1 14 02043 04 0000 440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</si>
  <si>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</si>
  <si>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</si>
  <si>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</si>
  <si>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</si>
  <si>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</si>
  <si>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000 1 17 0000 00 0000 000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</si>
  <si>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</si>
  <si>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</si>
  <si>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</si>
  <si>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(тыс.рублей)</t>
  </si>
  <si>
    <t xml:space="preserve">Субвенции бюджетам бюджетной системы Российской Федерации </t>
  </si>
  <si>
    <t>000 2 07 00000 00 0000 000</t>
  </si>
  <si>
    <t>Возврат остатков субсидий, субвенций и иных межбюджетных трансфертов, имеющих целевое назначение, прошлых лет</t>
  </si>
  <si>
    <t>000 1 14 06312 04 0000 430</t>
  </si>
  <si>
    <t>Плата за увеличение площади земельных участков, находящихся в частной собственности, в результате переспределения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</si>
  <si>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Код бюджетной классификации Российской Федерации</t>
  </si>
  <si>
    <t>Наименование кода классификации доходов</t>
  </si>
  <si>
    <t xml:space="preserve">Приложение № 1 </t>
  </si>
  <si>
    <t>к решению Думы города</t>
  </si>
  <si>
    <t xml:space="preserve">Доходы от оказания платных услуг и компенсации затрат государства </t>
  </si>
  <si>
    <t>000 2 02 10000 00 0000 150</t>
  </si>
  <si>
    <t>000 2 02 20000 00 0000 150</t>
  </si>
  <si>
    <t>000 2 02 30000 00 0000 150</t>
  </si>
  <si>
    <t>000 2 02 40000 00 0000 150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</si>
  <si>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</si>
  <si>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от ____. _____.  2021 года №___   </t>
  </si>
  <si>
    <t>Доходы бюджета города Радужный по кодам классификации доходов бюджетов за 2020 год</t>
  </si>
  <si>
    <t xml:space="preserve">Уточненный план на 2020 год </t>
  </si>
  <si>
    <t>Исполнено за 2020 год</t>
  </si>
  <si>
    <t>% исполнения к уточненному плану на 2020 год</t>
  </si>
  <si>
    <t>Транспортный  налог</t>
  </si>
  <si>
    <t>000 1 06 04000 02 0000 110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</si>
</sst>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Calibri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4" fillId="0" borderId="0"/>
    <xf numFmtId="0" fontId="5" fillId="0" borderId="0"/>
    <xf numFmtId="0" fontId="5" fillId="0" borderId="0"/>
  </cellStyleXfs>
  <cellXfs count="43">
    <xf numFmtId="0" fontId="0" fillId="0" borderId="0" xfId="0"/>
    <xf numFmtId="0" fontId="2" fillId="0" borderId="0" xfId="4" applyFont="1"/>
    <xf numFmtId="0" fontId="2" fillId="0" borderId="0" xfId="4" applyFont="1" applyAlignment="1">
      <alignment horizontal="right"/>
    </xf>
    <xf numFmtId="0" fontId="3" fillId="0" borderId="1" xfId="4" applyFont="1" applyBorder="1" applyAlignment="1">
      <alignment horizontal="center"/>
    </xf>
    <xf numFmtId="0" fontId="3" fillId="0" borderId="1" xfId="4" applyFont="1" applyBorder="1"/>
    <xf numFmtId="4" fontId="2" fillId="0" borderId="1" xfId="4" applyNumberFormat="1" applyFont="1" applyBorder="1"/>
    <xf numFmtId="4" fontId="3" fillId="2" borderId="1" xfId="4" applyNumberFormat="1" applyFont="1" applyFill="1" applyBorder="1"/>
    <xf numFmtId="4" fontId="2" fillId="2" borderId="1" xfId="4" applyNumberFormat="1" applyFont="1" applyFill="1" applyBorder="1"/>
    <xf numFmtId="0" fontId="3" fillId="0" borderId="1" xfId="4" applyFont="1" applyBorder="1" applyAlignment="1">
      <alignment wrapText="1"/>
    </xf>
    <xf numFmtId="0" fontId="2" fillId="0" borderId="0" xfId="4" applyFont="1" applyAlignment="1">
      <alignment wrapText="1"/>
    </xf>
    <xf numFmtId="4" fontId="3" fillId="0" borderId="1" xfId="4" applyNumberFormat="1" applyFont="1" applyBorder="1"/>
    <xf numFmtId="0" fontId="2" fillId="0" borderId="1" xfId="4" applyFont="1" applyBorder="1"/>
    <xf numFmtId="0" fontId="2" fillId="0" borderId="1" xfId="4" applyFont="1" applyBorder="1" applyAlignment="1">
      <alignment wrapText="1"/>
    </xf>
    <xf numFmtId="0" fontId="3" fillId="2" borderId="1" xfId="4" applyFont="1" applyFill="1" applyBorder="1"/>
    <xf numFmtId="4" fontId="3" fillId="0" borderId="1" xfId="4" applyNumberFormat="1" applyFont="1" applyFill="1" applyBorder="1"/>
    <xf numFmtId="0" fontId="2" fillId="2" borderId="1" xfId="4" applyFont="1" applyFill="1" applyBorder="1"/>
    <xf numFmtId="0" fontId="2" fillId="2" borderId="1" xfId="4" applyFont="1" applyFill="1" applyBorder="1" applyAlignment="1">
      <alignment horizontal="left" wrapText="1"/>
    </xf>
    <xf numFmtId="0" fontId="2" fillId="2" borderId="1" xfId="4" applyFont="1" applyFill="1" applyBorder="1" applyAlignment="1">
      <alignment wrapText="1"/>
    </xf>
    <xf numFmtId="0" fontId="3" fillId="0" borderId="1" xfId="7" applyFont="1" applyBorder="1" applyAlignment="1">
      <alignment horizontal="center" vertical="center" wrapText="1"/>
    </xf>
    <xf numFmtId="0" fontId="3" fillId="3" borderId="1" xfId="4" applyFont="1" applyFill="1" applyBorder="1" applyAlignment="1">
      <alignment wrapText="1"/>
    </xf>
    <xf numFmtId="0" fontId="2" fillId="3" borderId="1" xfId="4" applyFont="1" applyFill="1" applyBorder="1" applyAlignment="1">
      <alignment wrapText="1"/>
    </xf>
    <xf numFmtId="0" fontId="3" fillId="3" borderId="1" xfId="4" applyFont="1" applyFill="1" applyBorder="1" applyAlignment="1">
      <alignment horizontal="center" vertical="center" wrapText="1"/>
    </xf>
    <xf numFmtId="0" fontId="3" fillId="3" borderId="1" xfId="4" applyFont="1" applyFill="1" applyBorder="1" applyAlignment="1">
      <alignment horizontal="center"/>
    </xf>
    <xf numFmtId="0" fontId="3" fillId="3" borderId="1" xfId="4" applyFont="1" applyFill="1" applyBorder="1" applyAlignment="1">
      <alignment horizontal="center" wrapText="1"/>
    </xf>
    <xf numFmtId="4" fontId="3" fillId="3" borderId="1" xfId="4" applyNumberFormat="1" applyFont="1" applyFill="1" applyBorder="1" applyAlignment="1">
      <alignment horizontal="right"/>
    </xf>
    <xf numFmtId="4" fontId="3" fillId="3" borderId="1" xfId="4" applyNumberFormat="1" applyFont="1" applyFill="1" applyBorder="1"/>
    <xf numFmtId="0" fontId="2" fillId="3" borderId="1" xfId="4" applyFont="1" applyFill="1" applyBorder="1"/>
    <xf numFmtId="0" fontId="3" fillId="3" borderId="1" xfId="4" applyFont="1" applyFill="1" applyBorder="1"/>
    <xf numFmtId="4" fontId="2" fillId="3" borderId="1" xfId="4" applyNumberFormat="1" applyFont="1" applyFill="1" applyBorder="1"/>
    <xf numFmtId="2" fontId="3" fillId="3" borderId="1" xfId="4" applyNumberFormat="1" applyFont="1" applyFill="1" applyBorder="1" applyAlignment="1">
      <alignment wrapText="1"/>
    </xf>
    <xf numFmtId="0" fontId="3" fillId="3" borderId="1" xfId="4" applyFont="1" applyFill="1" applyBorder="1" applyAlignment="1">
      <alignment horizontal="left" wrapText="1"/>
    </xf>
    <xf numFmtId="0" fontId="2" fillId="3" borderId="0" xfId="4" applyFont="1" applyFill="1"/>
    <xf numFmtId="0" fontId="2" fillId="3" borderId="0" xfId="4" applyFont="1" applyFill="1" applyAlignment="1">
      <alignment wrapText="1"/>
    </xf>
    <xf numFmtId="0" fontId="8" fillId="0" borderId="0" xfId="5" applyFont="1" applyAlignment="1" applyProtection="1">
      <protection hidden="1"/>
    </xf>
    <xf numFmtId="0" fontId="7" fillId="0" borderId="0" xfId="7" applyFont="1" applyAlignment="1">
      <alignment wrapText="1"/>
    </xf>
    <xf numFmtId="0" fontId="8" fillId="0" borderId="0" xfId="4" applyFont="1" applyFill="1" applyAlignment="1"/>
    <xf numFmtId="0" fontId="8" fillId="0" borderId="0" xfId="4" applyFont="1" applyAlignment="1"/>
    <xf numFmtId="0" fontId="3" fillId="3" borderId="1" xfId="4" applyFont="1" applyFill="1" applyBorder="1" applyAlignment="1"/>
    <xf numFmtId="0" fontId="2" fillId="0" borderId="2" xfId="2" applyFont="1" applyBorder="1" applyAlignment="1" applyProtection="1">
      <alignment horizontal="right"/>
      <protection hidden="1"/>
    </xf>
    <xf numFmtId="0" fontId="8" fillId="0" borderId="0" xfId="4" applyFont="1" applyAlignment="1">
      <alignment horizontal="right"/>
    </xf>
    <xf numFmtId="0" fontId="7" fillId="0" borderId="0" xfId="7" applyFont="1" applyAlignment="1">
      <alignment horizontal="center" wrapText="1"/>
    </xf>
    <xf numFmtId="0" fontId="8" fillId="0" borderId="0" xfId="4" applyFont="1" applyFill="1" applyAlignment="1">
      <alignment horizontal="center"/>
    </xf>
    <xf numFmtId="0" fontId="8" fillId="0" borderId="0" xfId="5" applyFont="1" applyAlignment="1" applyProtection="1">
      <alignment horizontal="right"/>
      <protection hidden="1"/>
    </xf>
  </cellXfs>
  <cellStyles count="8">
    <cellStyle name="Обычный" xfId="0" builtinId="0"/>
    <cellStyle name="Обычный 2" xfId="1"/>
    <cellStyle name="Обычный 2 2" xfId="2"/>
    <cellStyle name="Обычный 2 28" xfId="3"/>
    <cellStyle name="Обычный 2 3" xfId="4"/>
    <cellStyle name="Обычный 2_Приложения к постановлению об исполнении бюджета за 1 квартал" xfId="5"/>
    <cellStyle name="Обычный 3 2" xfId="6"/>
    <cellStyle name="Обычный 3 3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topLeftCell="A43" zoomScale="120" zoomScaleNormal="120" zoomScaleSheetLayoutView="100" workbookViewId="0">
      <selection activeCell="B44" sqref="B44"/>
    </sheetView>
  </sheetViews>
  <sheetFormatPr defaultColWidth="9.140625" defaultRowHeight="12.75"/>
  <cols>
    <col min="1" max="1" width="24.5703125" style="1" customWidth="1"/>
    <col min="2" max="2" width="48.42578125" style="1" customWidth="1"/>
    <col min="3" max="3" width="12.42578125" style="1" customWidth="1"/>
    <col min="4" max="4" width="11.42578125" style="1" customWidth="1"/>
    <col min="5" max="5" width="9" style="1" customWidth="1"/>
    <col min="6" max="16384" width="9.140625" style="1"/>
  </cols>
  <sheetData>
    <row r="1" spans="1:6" ht="15">
      <c r="D1" s="41" t="s">
        <v>74</v>
      </c>
      <c r="E1" s="41"/>
      <c r="F1" s="35"/>
    </row>
    <row r="2" spans="1:6" ht="15">
      <c r="C2" s="39" t="s">
        <v>75</v>
      </c>
      <c r="D2" s="39"/>
      <c r="E2" s="39"/>
      <c r="F2" s="36"/>
    </row>
    <row r="3" spans="1:6" ht="15">
      <c r="C3" s="42" t="s">
        <v>82</v>
      </c>
      <c r="D3" s="42"/>
      <c r="E3" s="42"/>
      <c r="F3" s="33"/>
    </row>
    <row r="4" spans="1:6">
      <c r="B4" s="2"/>
      <c r="C4" s="2"/>
    </row>
    <row r="5" spans="1:6" ht="39.75" customHeight="1">
      <c r="A5" s="40" t="s">
        <v>83</v>
      </c>
      <c r="B5" s="40"/>
      <c r="C5" s="40"/>
      <c r="D5" s="40"/>
      <c r="E5" s="40"/>
      <c r="F5" s="34"/>
    </row>
    <row r="6" spans="1:6" ht="12.75" customHeight="1">
      <c r="A6" s="34"/>
      <c r="B6" s="34"/>
      <c r="C6" s="34"/>
      <c r="D6" s="34"/>
      <c r="E6" s="34"/>
    </row>
    <row r="7" spans="1:6" ht="12.75" customHeight="1">
      <c r="A7" s="34"/>
      <c r="B7" s="34"/>
      <c r="C7" s="34"/>
      <c r="D7" s="34"/>
      <c r="E7" s="34"/>
    </row>
    <row r="8" spans="1:6" ht="16.5" customHeight="1">
      <c r="D8" s="38" t="s">
        <v>66</v>
      </c>
      <c r="E8" s="38"/>
    </row>
    <row r="9" spans="1:6" ht="121.5" customHeight="1">
      <c r="A9" s="21" t="s">
        <v>72</v>
      </c>
      <c r="B9" s="21" t="s">
        <v>73</v>
      </c>
      <c r="C9" s="18" t="s">
        <v>84</v>
      </c>
      <c r="D9" s="18" t="s">
        <v>85</v>
      </c>
      <c r="E9" s="18" t="s">
        <v>86</v>
      </c>
    </row>
    <row r="10" spans="1:6">
      <c r="A10" s="3">
        <v>1</v>
      </c>
      <c r="B10" s="3">
        <v>2</v>
      </c>
      <c r="C10" s="3">
        <v>3</v>
      </c>
      <c r="D10" s="3">
        <v>4</v>
      </c>
      <c r="E10" s="3">
        <v>5</v>
      </c>
    </row>
    <row r="11" spans="1:6">
      <c r="A11" s="37" t="s">
        <v>0</v>
      </c>
      <c r="B11" s="23" t="s">
        <v>1</v>
      </c>
      <c r="C11" s="24">
        <f>C12+C26</f>
        <v>797817.21000000008</v>
      </c>
      <c r="D11" s="24">
        <f>D12+D26</f>
        <v>815845.19</v>
      </c>
      <c r="E11" s="25">
        <f t="shared" ref="E11:E27" si="0">D11*100/C11</f>
        <v>102.25966296214642</v>
      </c>
    </row>
    <row r="12" spans="1:6">
      <c r="A12" s="26"/>
      <c r="B12" s="22" t="s">
        <v>2</v>
      </c>
      <c r="C12" s="25">
        <f>C13+C15+C16+C21+C25</f>
        <v>686476.94000000006</v>
      </c>
      <c r="D12" s="25">
        <f>D13+D15+D16+D21+D25</f>
        <v>703086.5199999999</v>
      </c>
      <c r="E12" s="25">
        <f t="shared" si="0"/>
        <v>102.41953939487024</v>
      </c>
    </row>
    <row r="13" spans="1:6">
      <c r="A13" s="27" t="s">
        <v>3</v>
      </c>
      <c r="B13" s="27" t="s">
        <v>4</v>
      </c>
      <c r="C13" s="25">
        <f>C14</f>
        <v>542709.9</v>
      </c>
      <c r="D13" s="25">
        <f>D14</f>
        <v>554612.96</v>
      </c>
      <c r="E13" s="25">
        <f t="shared" si="0"/>
        <v>102.19326384132664</v>
      </c>
    </row>
    <row r="14" spans="1:6">
      <c r="A14" s="26" t="s">
        <v>30</v>
      </c>
      <c r="B14" s="26" t="s">
        <v>31</v>
      </c>
      <c r="C14" s="28">
        <v>542709.9</v>
      </c>
      <c r="D14" s="28">
        <v>554612.96</v>
      </c>
      <c r="E14" s="25">
        <f t="shared" si="0"/>
        <v>102.19326384132664</v>
      </c>
    </row>
    <row r="15" spans="1:6" ht="24.75" customHeight="1">
      <c r="A15" s="27" t="s">
        <v>32</v>
      </c>
      <c r="B15" s="29" t="s">
        <v>5</v>
      </c>
      <c r="C15" s="28">
        <v>7449.9</v>
      </c>
      <c r="D15" s="28">
        <v>7319.33</v>
      </c>
      <c r="E15" s="25">
        <f t="shared" si="0"/>
        <v>98.247359024953354</v>
      </c>
    </row>
    <row r="16" spans="1:6">
      <c r="A16" s="27" t="s">
        <v>6</v>
      </c>
      <c r="B16" s="27" t="s">
        <v>7</v>
      </c>
      <c r="C16" s="25">
        <f>SUM(C17:C20)</f>
        <v>87381.74</v>
      </c>
      <c r="D16" s="25">
        <f>SUM(D17:D20)</f>
        <v>86017.36</v>
      </c>
      <c r="E16" s="25">
        <f t="shared" si="0"/>
        <v>98.438598270073356</v>
      </c>
    </row>
    <row r="17" spans="1:5" ht="25.5">
      <c r="A17" s="26" t="s">
        <v>33</v>
      </c>
      <c r="B17" s="20" t="s">
        <v>34</v>
      </c>
      <c r="C17" s="28">
        <v>73259.570000000007</v>
      </c>
      <c r="D17" s="28">
        <v>73279.03</v>
      </c>
      <c r="E17" s="25">
        <f t="shared" si="0"/>
        <v>100.02656308247508</v>
      </c>
    </row>
    <row r="18" spans="1:5" ht="25.5">
      <c r="A18" s="26" t="s">
        <v>35</v>
      </c>
      <c r="B18" s="20" t="s">
        <v>36</v>
      </c>
      <c r="C18" s="28">
        <v>9812.52</v>
      </c>
      <c r="D18" s="28">
        <v>9256.66</v>
      </c>
      <c r="E18" s="25">
        <f t="shared" si="0"/>
        <v>94.335196259472582</v>
      </c>
    </row>
    <row r="19" spans="1:5">
      <c r="A19" s="26" t="s">
        <v>37</v>
      </c>
      <c r="B19" s="20" t="s">
        <v>38</v>
      </c>
      <c r="C19" s="28">
        <v>9.65</v>
      </c>
      <c r="D19" s="28">
        <v>9.6999999999999993</v>
      </c>
      <c r="E19" s="25">
        <f t="shared" si="0"/>
        <v>100.51813471502589</v>
      </c>
    </row>
    <row r="20" spans="1:5" ht="38.25">
      <c r="A20" s="26" t="s">
        <v>39</v>
      </c>
      <c r="B20" s="20" t="s">
        <v>40</v>
      </c>
      <c r="C20" s="28">
        <v>4300</v>
      </c>
      <c r="D20" s="28">
        <v>3471.97</v>
      </c>
      <c r="E20" s="25">
        <f t="shared" si="0"/>
        <v>80.743488372093026</v>
      </c>
    </row>
    <row r="21" spans="1:5">
      <c r="A21" s="27" t="s">
        <v>8</v>
      </c>
      <c r="B21" s="27" t="s">
        <v>9</v>
      </c>
      <c r="C21" s="25">
        <f>SUM(C22:C24)</f>
        <v>43345.399999999994</v>
      </c>
      <c r="D21" s="25">
        <f>SUM(D22:D24)</f>
        <v>49010.849999999991</v>
      </c>
      <c r="E21" s="25">
        <f t="shared" si="0"/>
        <v>113.07047575982688</v>
      </c>
    </row>
    <row r="22" spans="1:5">
      <c r="A22" s="26" t="s">
        <v>41</v>
      </c>
      <c r="B22" s="26" t="s">
        <v>42</v>
      </c>
      <c r="C22" s="28">
        <v>20984.400000000001</v>
      </c>
      <c r="D22" s="28">
        <v>25453.200000000001</v>
      </c>
      <c r="E22" s="25">
        <f t="shared" si="0"/>
        <v>121.29581975181563</v>
      </c>
    </row>
    <row r="23" spans="1:5">
      <c r="A23" s="26" t="s">
        <v>88</v>
      </c>
      <c r="B23" s="26" t="s">
        <v>87</v>
      </c>
      <c r="C23" s="28">
        <v>15652.8</v>
      </c>
      <c r="D23" s="28">
        <v>16599.669999999998</v>
      </c>
      <c r="E23" s="25">
        <f t="shared" si="0"/>
        <v>106.04920525401205</v>
      </c>
    </row>
    <row r="24" spans="1:5">
      <c r="A24" s="26" t="s">
        <v>43</v>
      </c>
      <c r="B24" s="26" t="s">
        <v>44</v>
      </c>
      <c r="C24" s="28">
        <v>6708.2</v>
      </c>
      <c r="D24" s="28">
        <v>6957.98</v>
      </c>
      <c r="E24" s="25">
        <f t="shared" si="0"/>
        <v>103.72350257893325</v>
      </c>
    </row>
    <row r="25" spans="1:5">
      <c r="A25" s="27" t="s">
        <v>10</v>
      </c>
      <c r="B25" s="27" t="s">
        <v>11</v>
      </c>
      <c r="C25" s="25">
        <v>5590</v>
      </c>
      <c r="D25" s="25">
        <v>6126.02</v>
      </c>
      <c r="E25" s="25">
        <f t="shared" si="0"/>
        <v>109.58890876565295</v>
      </c>
    </row>
    <row r="26" spans="1:5">
      <c r="A26" s="27"/>
      <c r="B26" s="22" t="s">
        <v>12</v>
      </c>
      <c r="C26" s="25">
        <f>C27+C31+C32+C33+C40+C41</f>
        <v>111340.27</v>
      </c>
      <c r="D26" s="25">
        <f>D27+D31+D32+D33+D40+D41</f>
        <v>112758.66999999998</v>
      </c>
      <c r="E26" s="25">
        <f t="shared" si="0"/>
        <v>101.27393260318119</v>
      </c>
    </row>
    <row r="27" spans="1:5" ht="28.5" customHeight="1">
      <c r="A27" s="27" t="s">
        <v>13</v>
      </c>
      <c r="B27" s="30" t="s">
        <v>45</v>
      </c>
      <c r="C27" s="25">
        <f>SUM(C28:C30)</f>
        <v>66565.48</v>
      </c>
      <c r="D27" s="25">
        <f>SUM(D28:D30)</f>
        <v>65485.96</v>
      </c>
      <c r="E27" s="25">
        <f t="shared" si="0"/>
        <v>98.37825852078285</v>
      </c>
    </row>
    <row r="28" spans="1:5" ht="77.25" customHeight="1">
      <c r="A28" s="15" t="s">
        <v>46</v>
      </c>
      <c r="B28" s="16" t="s">
        <v>47</v>
      </c>
      <c r="C28" s="7">
        <v>57991.03</v>
      </c>
      <c r="D28" s="7">
        <v>55846.18</v>
      </c>
      <c r="E28" s="14">
        <f t="shared" ref="E28:E36" si="1">D28*100/C28</f>
        <v>96.30141075266296</v>
      </c>
    </row>
    <row r="29" spans="1:5" ht="38.25" customHeight="1">
      <c r="A29" s="15" t="s">
        <v>48</v>
      </c>
      <c r="B29" s="16" t="s">
        <v>49</v>
      </c>
      <c r="C29" s="7">
        <v>828.15</v>
      </c>
      <c r="D29" s="7">
        <v>828.15</v>
      </c>
      <c r="E29" s="14">
        <f t="shared" si="1"/>
        <v>100</v>
      </c>
    </row>
    <row r="30" spans="1:5" ht="76.5">
      <c r="A30" s="11" t="s">
        <v>50</v>
      </c>
      <c r="B30" s="12" t="s">
        <v>51</v>
      </c>
      <c r="C30" s="5">
        <v>7746.3</v>
      </c>
      <c r="D30" s="5">
        <v>8811.6299999999992</v>
      </c>
      <c r="E30" s="14">
        <f t="shared" si="1"/>
        <v>113.75275938189844</v>
      </c>
    </row>
    <row r="31" spans="1:5">
      <c r="A31" s="4" t="s">
        <v>14</v>
      </c>
      <c r="B31" s="8" t="s">
        <v>15</v>
      </c>
      <c r="C31" s="10">
        <v>6000</v>
      </c>
      <c r="D31" s="10">
        <v>5815.47</v>
      </c>
      <c r="E31" s="14">
        <f t="shared" si="1"/>
        <v>96.924499999999995</v>
      </c>
    </row>
    <row r="32" spans="1:5" ht="25.5">
      <c r="A32" s="13" t="s">
        <v>16</v>
      </c>
      <c r="B32" s="19" t="s">
        <v>76</v>
      </c>
      <c r="C32" s="6">
        <v>4554.96</v>
      </c>
      <c r="D32" s="6">
        <v>4728.13</v>
      </c>
      <c r="E32" s="14">
        <f t="shared" si="1"/>
        <v>103.80178969738483</v>
      </c>
    </row>
    <row r="33" spans="1:6" ht="25.5">
      <c r="A33" s="4" t="s">
        <v>17</v>
      </c>
      <c r="B33" s="8" t="s">
        <v>18</v>
      </c>
      <c r="C33" s="10">
        <f>SUM(C34:C39)</f>
        <v>26219.83</v>
      </c>
      <c r="D33" s="10">
        <f>SUM(D34:D39)</f>
        <v>28716.929999999997</v>
      </c>
      <c r="E33" s="14">
        <f t="shared" si="1"/>
        <v>109.52370781961589</v>
      </c>
    </row>
    <row r="34" spans="1:6" ht="25.5">
      <c r="A34" s="11" t="s">
        <v>52</v>
      </c>
      <c r="B34" s="12" t="s">
        <v>53</v>
      </c>
      <c r="C34" s="5">
        <v>23610.3</v>
      </c>
      <c r="D34" s="5">
        <v>25676.26</v>
      </c>
      <c r="E34" s="14">
        <f t="shared" si="1"/>
        <v>108.75024883207753</v>
      </c>
    </row>
    <row r="35" spans="1:6" ht="86.25" customHeight="1">
      <c r="A35" s="11" t="s">
        <v>54</v>
      </c>
      <c r="B35" s="12" t="s">
        <v>55</v>
      </c>
      <c r="C35" s="5">
        <v>951.75</v>
      </c>
      <c r="D35" s="5">
        <v>1198.54</v>
      </c>
      <c r="E35" s="14">
        <f t="shared" si="1"/>
        <v>125.93012871027055</v>
      </c>
    </row>
    <row r="36" spans="1:6" ht="102.75" customHeight="1">
      <c r="A36" s="11" t="s">
        <v>56</v>
      </c>
      <c r="B36" s="12" t="s">
        <v>57</v>
      </c>
      <c r="C36" s="5">
        <v>63.7</v>
      </c>
      <c r="D36" s="5">
        <v>9.8000000000000007</v>
      </c>
      <c r="E36" s="14">
        <f t="shared" si="1"/>
        <v>15.384615384615385</v>
      </c>
    </row>
    <row r="37" spans="1:6" ht="39" customHeight="1">
      <c r="A37" s="11" t="s">
        <v>58</v>
      </c>
      <c r="B37" s="12" t="s">
        <v>59</v>
      </c>
      <c r="C37" s="5">
        <v>1209.69</v>
      </c>
      <c r="D37" s="5">
        <v>1395</v>
      </c>
      <c r="E37" s="14">
        <f>D37*100/C37</f>
        <v>115.31880068447288</v>
      </c>
    </row>
    <row r="38" spans="1:6" ht="54" customHeight="1">
      <c r="A38" s="15" t="s">
        <v>60</v>
      </c>
      <c r="B38" s="17" t="s">
        <v>61</v>
      </c>
      <c r="C38" s="7">
        <v>249.99</v>
      </c>
      <c r="D38" s="7">
        <v>298.37</v>
      </c>
      <c r="E38" s="14">
        <f>D38*100/C38</f>
        <v>119.35277411096443</v>
      </c>
    </row>
    <row r="39" spans="1:6" ht="76.5" customHeight="1">
      <c r="A39" s="15" t="s">
        <v>70</v>
      </c>
      <c r="B39" s="20" t="s">
        <v>71</v>
      </c>
      <c r="C39" s="7">
        <v>134.4</v>
      </c>
      <c r="D39" s="7">
        <v>138.96</v>
      </c>
      <c r="E39" s="14">
        <f>D39*100/C39</f>
        <v>103.39285714285714</v>
      </c>
    </row>
    <row r="40" spans="1:6">
      <c r="A40" s="27" t="s">
        <v>19</v>
      </c>
      <c r="B40" s="19" t="s">
        <v>20</v>
      </c>
      <c r="C40" s="25">
        <v>8000</v>
      </c>
      <c r="D40" s="25">
        <v>8012.18</v>
      </c>
      <c r="E40" s="25">
        <f>D40*100/C40</f>
        <v>100.15225</v>
      </c>
      <c r="F40" s="31"/>
    </row>
    <row r="41" spans="1:6">
      <c r="A41" s="27" t="s">
        <v>62</v>
      </c>
      <c r="B41" s="19" t="s">
        <v>21</v>
      </c>
      <c r="C41" s="25">
        <v>0</v>
      </c>
      <c r="D41" s="25">
        <v>0</v>
      </c>
      <c r="E41" s="25">
        <v>0</v>
      </c>
      <c r="F41" s="31"/>
    </row>
    <row r="42" spans="1:6">
      <c r="A42" s="27" t="s">
        <v>22</v>
      </c>
      <c r="B42" s="19" t="s">
        <v>23</v>
      </c>
      <c r="C42" s="25">
        <f>C43+C48+C49+C50</f>
        <v>2272168.21</v>
      </c>
      <c r="D42" s="25">
        <f>D43+D48+D49+D50</f>
        <v>2264471.4600000004</v>
      </c>
      <c r="E42" s="25">
        <f t="shared" ref="E42:E51" si="2">D42*100/C42</f>
        <v>99.661259674080213</v>
      </c>
      <c r="F42" s="31"/>
    </row>
    <row r="43" spans="1:6" ht="25.5">
      <c r="A43" s="27" t="s">
        <v>24</v>
      </c>
      <c r="B43" s="19" t="s">
        <v>25</v>
      </c>
      <c r="C43" s="25">
        <f>SUM(C44:C47)</f>
        <v>2208442.19</v>
      </c>
      <c r="D43" s="25">
        <f>SUM(D44:D47)</f>
        <v>2200745.4400000004</v>
      </c>
      <c r="E43" s="25">
        <f t="shared" si="2"/>
        <v>99.651485104076926</v>
      </c>
      <c r="F43" s="31"/>
    </row>
    <row r="44" spans="1:6" ht="25.5">
      <c r="A44" s="26" t="s">
        <v>77</v>
      </c>
      <c r="B44" s="20" t="s">
        <v>63</v>
      </c>
      <c r="C44" s="28">
        <v>744229.14</v>
      </c>
      <c r="D44" s="28">
        <v>744229.14</v>
      </c>
      <c r="E44" s="25">
        <f t="shared" si="2"/>
        <v>100</v>
      </c>
      <c r="F44" s="31"/>
    </row>
    <row r="45" spans="1:6" ht="30.75" customHeight="1">
      <c r="A45" s="26" t="s">
        <v>78</v>
      </c>
      <c r="B45" s="20" t="s">
        <v>64</v>
      </c>
      <c r="C45" s="28">
        <v>102773.04</v>
      </c>
      <c r="D45" s="28">
        <v>102114.68</v>
      </c>
      <c r="E45" s="25">
        <f t="shared" si="2"/>
        <v>99.359403983768516</v>
      </c>
      <c r="F45" s="31"/>
    </row>
    <row r="46" spans="1:6" ht="25.5">
      <c r="A46" s="26" t="s">
        <v>79</v>
      </c>
      <c r="B46" s="20" t="s">
        <v>67</v>
      </c>
      <c r="C46" s="28">
        <v>1334906.75</v>
      </c>
      <c r="D46" s="28">
        <v>1328967.46</v>
      </c>
      <c r="E46" s="25">
        <f t="shared" si="2"/>
        <v>99.555078285430795</v>
      </c>
      <c r="F46" s="31"/>
    </row>
    <row r="47" spans="1:6">
      <c r="A47" s="26" t="s">
        <v>80</v>
      </c>
      <c r="B47" s="20" t="s">
        <v>65</v>
      </c>
      <c r="C47" s="28">
        <v>26533.26</v>
      </c>
      <c r="D47" s="28">
        <v>25434.16</v>
      </c>
      <c r="E47" s="25">
        <f t="shared" si="2"/>
        <v>95.857651867882055</v>
      </c>
      <c r="F47" s="31"/>
    </row>
    <row r="48" spans="1:6">
      <c r="A48" s="27" t="s">
        <v>68</v>
      </c>
      <c r="B48" s="19" t="s">
        <v>26</v>
      </c>
      <c r="C48" s="25">
        <v>60843.39</v>
      </c>
      <c r="D48" s="25">
        <v>60843.39</v>
      </c>
      <c r="E48" s="25">
        <f t="shared" si="2"/>
        <v>100</v>
      </c>
      <c r="F48" s="31"/>
    </row>
    <row r="49" spans="1:6" ht="51" customHeight="1">
      <c r="A49" s="27" t="s">
        <v>27</v>
      </c>
      <c r="B49" s="19" t="s">
        <v>81</v>
      </c>
      <c r="C49" s="28">
        <v>3299.5</v>
      </c>
      <c r="D49" s="28">
        <v>3299.5</v>
      </c>
      <c r="E49" s="25">
        <f t="shared" si="2"/>
        <v>100</v>
      </c>
      <c r="F49" s="31"/>
    </row>
    <row r="50" spans="1:6" ht="38.25">
      <c r="A50" s="27" t="s">
        <v>28</v>
      </c>
      <c r="B50" s="19" t="s">
        <v>69</v>
      </c>
      <c r="C50" s="28">
        <v>-416.87</v>
      </c>
      <c r="D50" s="28">
        <v>-416.87</v>
      </c>
      <c r="E50" s="25">
        <f t="shared" si="2"/>
        <v>100</v>
      </c>
      <c r="F50" s="31"/>
    </row>
    <row r="51" spans="1:6" ht="21" customHeight="1">
      <c r="A51" s="27"/>
      <c r="B51" s="19" t="s">
        <v>29</v>
      </c>
      <c r="C51" s="25">
        <f>C11+C42</f>
        <v>3069985.42</v>
      </c>
      <c r="D51" s="25">
        <f>D11+D42</f>
        <v>3080316.6500000004</v>
      </c>
      <c r="E51" s="25">
        <f t="shared" si="2"/>
        <v>100.33652374805092</v>
      </c>
      <c r="F51" s="31"/>
    </row>
    <row r="52" spans="1:6">
      <c r="A52" s="31"/>
      <c r="B52" s="32"/>
      <c r="C52" s="31"/>
      <c r="D52" s="31"/>
      <c r="E52" s="31"/>
      <c r="F52" s="31"/>
    </row>
    <row r="53" spans="1:6">
      <c r="A53" s="31"/>
      <c r="B53" s="32"/>
      <c r="C53" s="31"/>
      <c r="D53" s="31"/>
      <c r="E53" s="31"/>
      <c r="F53" s="31"/>
    </row>
    <row r="54" spans="1:6">
      <c r="B54" s="9"/>
    </row>
    <row r="55" spans="1:6">
      <c r="B55" s="9"/>
    </row>
    <row r="56" spans="1:6">
      <c r="B56" s="9"/>
    </row>
    <row r="57" spans="1:6">
      <c r="B57" s="9"/>
    </row>
    <row r="58" spans="1:6">
      <c r="B58" s="9"/>
    </row>
    <row r="59" spans="1:6">
      <c r="B59" s="9"/>
    </row>
    <row r="60" spans="1:6">
      <c r="B60" s="9"/>
    </row>
    <row r="61" spans="1:6">
      <c r="B61" s="9"/>
    </row>
    <row r="62" spans="1:6">
      <c r="B62" s="9"/>
    </row>
    <row r="63" spans="1:6">
      <c r="B63" s="9"/>
    </row>
    <row r="64" spans="1:6">
      <c r="B64" s="9"/>
    </row>
    <row r="65" spans="2:2">
      <c r="B65" s="9"/>
    </row>
    <row r="66" spans="2:2">
      <c r="B66" s="9"/>
    </row>
    <row r="67" spans="2:2">
      <c r="B67" s="9"/>
    </row>
    <row r="68" spans="2:2">
      <c r="B68" s="9"/>
    </row>
  </sheetData>
  <mergeCells count="5">
    <mergeCell ref="D8:E8"/>
    <mergeCell ref="C2:E2"/>
    <mergeCell ref="A5:E5"/>
    <mergeCell ref="D1:E1"/>
    <mergeCell ref="C3:E3"/>
  </mergeCells>
  <phoneticPr fontId="6" type="noConversion"/>
  <printOptions horizontalCentered="1"/>
  <pageMargins left="0.78740157480314965" right="0.39370078740157483" top="0.78740157480314965" bottom="0.59055118110236227" header="0.31496062992125984" footer="0.31496062992125984"/>
  <pageSetup paperSize="9" scale="84" firstPageNumber="2" orientation="portrait" useFirstPageNumber="1" r:id="rId1"/>
  <headerFooter scaleWithDoc="0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Company>Администрации г.Радужный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Миллер  Оксана Петровна</cp:lastModifiedBy>
  <cp:lastPrinted>2020-02-28T09:22:30Z</cp:lastPrinted>
  <dcterms:created xsi:type="dcterms:W3CDTF">2017-07-04T07:57:26Z</dcterms:created>
  <dcterms:modified xsi:type="dcterms:W3CDTF">2021-03-01T05:55:09Z</dcterms:modified>
</cp:coreProperties>
</file>