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год апрель\"/>
    </mc:Choice>
  </mc:AlternateContent>
  <xr:revisionPtr revIDLastSave="0" documentId="13_ncr:1_{306CB681-8F10-4128-878D-3B979D20C20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6" sheetId="3" r:id="rId1"/>
  </sheets>
  <definedNames>
    <definedName name="_xlnm.Print_Titles" localSheetId="0">'6'!$6:$6</definedName>
    <definedName name="_xlnm.Print_Area" localSheetId="0">'6'!$A$1:$G$54</definedName>
  </definedNames>
  <calcPr calcId="191029"/>
</workbook>
</file>

<file path=xl/calcChain.xml><?xml version="1.0" encoding="utf-8"?>
<calcChain xmlns="http://schemas.openxmlformats.org/spreadsheetml/2006/main">
  <c r="F54" i="3" l="1"/>
  <c r="F53" i="3"/>
  <c r="E53" i="3" l="1"/>
  <c r="E41" i="3"/>
  <c r="D40" i="3"/>
  <c r="F40" i="3"/>
  <c r="E39" i="3"/>
  <c r="D38" i="3"/>
  <c r="D37" i="3" s="1"/>
  <c r="E36" i="3"/>
  <c r="D35" i="3"/>
  <c r="D34" i="3" s="1"/>
  <c r="F35" i="3"/>
  <c r="E33" i="3"/>
  <c r="D32" i="3"/>
  <c r="D31" i="3" s="1"/>
  <c r="D30" i="3" s="1"/>
  <c r="D29" i="3" s="1"/>
  <c r="E28" i="3"/>
  <c r="D27" i="3"/>
  <c r="D26" i="3" s="1"/>
  <c r="D25" i="3" s="1"/>
  <c r="D24" i="3" s="1"/>
  <c r="E23" i="3"/>
  <c r="D22" i="3"/>
  <c r="D21" i="3" s="1"/>
  <c r="D20" i="3" s="1"/>
  <c r="E18" i="3"/>
  <c r="D17" i="3"/>
  <c r="D16" i="3" s="1"/>
  <c r="D15" i="3" s="1"/>
  <c r="D14" i="3" s="1"/>
  <c r="D13" i="3" s="1"/>
  <c r="E12" i="3"/>
  <c r="F11" i="3"/>
  <c r="E47" i="3"/>
  <c r="F32" i="3"/>
  <c r="F22" i="3"/>
  <c r="F21" i="3" s="1"/>
  <c r="F20" i="3" s="1"/>
  <c r="F19" i="3" s="1"/>
  <c r="F17" i="3"/>
  <c r="F16" i="3" s="1"/>
  <c r="F15" i="3" s="1"/>
  <c r="F14" i="3" s="1"/>
  <c r="E32" i="3" l="1"/>
  <c r="E40" i="3"/>
  <c r="F31" i="3"/>
  <c r="E35" i="3"/>
  <c r="E20" i="3"/>
  <c r="D19" i="3"/>
  <c r="F34" i="3"/>
  <c r="E34" i="3" s="1"/>
  <c r="E22" i="3"/>
  <c r="E21" i="3"/>
  <c r="E31" i="3" l="1"/>
  <c r="F10" i="3" l="1"/>
  <c r="F9" i="3" l="1"/>
  <c r="F27" i="3"/>
  <c r="E27" i="3" s="1"/>
  <c r="D11" i="3"/>
  <c r="D46" i="3"/>
  <c r="D45" i="3" s="1"/>
  <c r="D44" i="3" s="1"/>
  <c r="F8" i="3" l="1"/>
  <c r="D10" i="3"/>
  <c r="E11" i="3"/>
  <c r="F26" i="3"/>
  <c r="D51" i="3"/>
  <c r="D43" i="3"/>
  <c r="D42" i="3" s="1"/>
  <c r="E54" i="3"/>
  <c r="D9" i="3" l="1"/>
  <c r="E10" i="3"/>
  <c r="F7" i="3"/>
  <c r="F25" i="3"/>
  <c r="E26" i="3"/>
  <c r="F24" i="3" l="1"/>
  <c r="E25" i="3"/>
  <c r="D8" i="3"/>
  <c r="E9" i="3"/>
  <c r="D7" i="3" l="1"/>
  <c r="E8" i="3"/>
  <c r="E24" i="3"/>
  <c r="E19" i="3"/>
  <c r="E52" i="3"/>
  <c r="F51" i="3"/>
  <c r="E46" i="3"/>
  <c r="E45" i="3" s="1"/>
  <c r="F46" i="3"/>
  <c r="F45" i="3" s="1"/>
  <c r="F44" i="3" s="1"/>
  <c r="E38" i="3"/>
  <c r="F38" i="3"/>
  <c r="F37" i="3" s="1"/>
  <c r="F30" i="3" s="1"/>
  <c r="E7" i="3" l="1"/>
  <c r="D48" i="3"/>
  <c r="F29" i="3"/>
  <c r="F13" i="3" s="1"/>
  <c r="E30" i="3"/>
  <c r="E44" i="3"/>
  <c r="E51" i="3"/>
  <c r="E37" i="3"/>
  <c r="F43" i="3" l="1"/>
  <c r="E43" i="3" s="1"/>
  <c r="E29" i="3"/>
  <c r="E16" i="3"/>
  <c r="E15" i="3" s="1"/>
  <c r="E17" i="3"/>
  <c r="E14" i="3"/>
  <c r="F42" i="3" l="1"/>
  <c r="E42" i="3" s="1"/>
  <c r="E13" i="3"/>
  <c r="F48" i="3" l="1"/>
  <c r="E48" i="3"/>
</calcChain>
</file>

<file path=xl/sharedStrings.xml><?xml version="1.0" encoding="utf-8"?>
<sst xmlns="http://schemas.openxmlformats.org/spreadsheetml/2006/main" count="68" uniqueCount="54">
  <si>
    <t>ИТОГО: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</si>
  <si>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</si>
  <si>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</si>
  <si>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5100000000</t>
  </si>
  <si>
    <t>Муниципальная программа "Развитие образования в городе Радужный на 2019-2025 годы и на период до 2030 года"</t>
  </si>
  <si>
    <t>ВР</t>
  </si>
  <si>
    <t>ЦСР</t>
  </si>
  <si>
    <t>Наименование</t>
  </si>
  <si>
    <t>к пояснительной записке по расходам</t>
  </si>
  <si>
    <t>Сумма уточнений</t>
  </si>
  <si>
    <t>Примечание</t>
  </si>
  <si>
    <t xml:space="preserve">Расходы на проведение капитального ремонта зданий и сооружений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</si>
  <si>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</si>
  <si>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</si>
  <si>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Расходы на проведение текущего ремонта зданий и учреждений</t>
  </si>
  <si>
    <t>Расходы  на реализацию мероприятий по укреплению материально-технической базы</t>
  </si>
  <si>
    <t>Капитальные вложения в объекты государственной (муниципальной) собственности</t>
  </si>
  <si>
    <t>Расходы на проведение капитального ремонта зданий и сооружений</t>
  </si>
  <si>
    <t>Расходы на проведение мероприятий в области культуры</t>
  </si>
  <si>
    <t>Подпрограмма "Реализация программ спортивной подготовки в учреждениях спортивной направленности"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</si>
  <si>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</si>
  <si>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Муниципальная программа "Формирование современной городской среды в городе Радужный на 2019-2025 годы и на период до 2030 года"</t>
  </si>
  <si>
    <t>Подпрограмма "Обеспечение благоустройства территории города Радужный"</t>
  </si>
  <si>
    <t>Основное мероприятие "Организация содержания и благоустройства территории города Радужный"</t>
  </si>
  <si>
    <t>Расходы на проведение текущего ремонта зданий и сооружений</t>
  </si>
  <si>
    <t>Примечание:</t>
  </si>
  <si>
    <t>-ООО "РН-Юганскнефтегаз" договор от 01.10.2018 №38 (остатки 2018 г.)</t>
  </si>
  <si>
    <t>-ООО "РН-Юганскнефтегаз" договор от 04.12.2019 №214219/2560Д (остатки 2019 г.)</t>
  </si>
  <si>
    <t>Подпрограмма "Обеспечение комплексной безопасности и комфортных условий в организациях подведомственных управлению образования"</t>
  </si>
  <si>
    <t>Основное мероприятие "Принятие мер по обеспечению комплексной безопасности и комфортных условий в организациях подведомственных управлению образования"</t>
  </si>
  <si>
    <t>Утвержденные ассигнования на 2021 год (решение Думы от 11.12.2020 №24)</t>
  </si>
  <si>
    <r>
      <t xml:space="preserve">Уточненные ассигнования </t>
    </r>
    <r>
      <rPr>
        <b/>
        <sz val="11"/>
        <color theme="1"/>
        <rFont val="Times New Roman"/>
        <family val="1"/>
        <charset val="204"/>
      </rPr>
      <t xml:space="preserve">на 2021 </t>
    </r>
    <r>
      <rPr>
        <b/>
        <sz val="11"/>
        <rFont val="Times New Roman"/>
        <family val="1"/>
        <charset val="204"/>
      </rPr>
      <t xml:space="preserve">год </t>
    </r>
  </si>
  <si>
    <t>Муниципальная программа "Развитие культуры,спорта и молодежной политики в городе Радужный на 2021-2025 годы и на период до 2030 года"</t>
  </si>
  <si>
    <t xml:space="preserve">5200000000
</t>
  </si>
  <si>
    <t>Подпрограмма "Поддержка творческих инициатив, способствующих самореализации населения"</t>
  </si>
  <si>
    <t>Основное мероприятие "Стимулирование культурного разнообразия в городе Радужный"</t>
  </si>
  <si>
    <t>Подпрограмма "Развитие массовой физической культуры и спорта в городе Радужный, в том числе лиц с ограниченными возможностями"</t>
  </si>
  <si>
    <t>Основное мероприятие "Физическое воспитание и обеспечение организации и проведение физкультурных мероприятий и массовых спортивных мероприятий"</t>
  </si>
  <si>
    <t>Расходы на проведение мероприятий в области физической культуры и спорта</t>
  </si>
  <si>
    <t xml:space="preserve"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</t>
  </si>
  <si>
    <t>Бюджетные инвестиции</t>
  </si>
  <si>
    <t>Остатки на 31.12.2020 по соглашению с ПАО НК "Роснефть" (ООО "РН-Юганскнефтегаз") от 04.12.2019 № 2142019/2560Д на благоустройство территорий города Радужный (Выполнение работ по ремонту облицовки  из гранитных плит мемориала " Памяти Поколений").</t>
  </si>
  <si>
    <t xml:space="preserve">За счет остатка на 01.01.2021 по соглашению с ПАО НК "Роснефть" (ООО "РН-Юганскнефтегаз") от 04.12.2019 № 2142019/2560Д на разработку проектно-сметной документации капитального ремонта столовой МБОУ СОШ №8 - 538,99 тыс.руб.                                                                                                  За счет остатка  на 01.01.2021 по соглашению с ПАО НК "Роснефть"  (АО "ННП")  от 24.12.2020 №7370220/0835Д на капитальный ремонт  МБОУ СОШ №8 - 12 000,00 тыс.руб.   </t>
  </si>
  <si>
    <t xml:space="preserve">За счет остатка  на 01.01.2021 по соглашению с ПАО НК "Роснефть"  (АО "ННП")  от 24.12.2020 №7370220/0835Д на проведение культурно-массовых мероприятий, посвященных к празднованию Дня города Радужный.   </t>
  </si>
  <si>
    <t xml:space="preserve">За счет остатка на 01.01.2021 по соглашению с ПАО НК "Роснефть" (ООО "РН-Юганскнефтегаз") от 04.12.2019 № 2142019/2560Д на проведение спортивно-массовых мероприятий городского значения. </t>
  </si>
  <si>
    <t>За счет остатка на 01.01.2021 по соглашению с ПАО НК "Роснефть" (ООО "РН-Юганскнефтегаз") от 01.10.2018 № 38 на модернизацию специального технологического оборудования АУК "ДК "Нефтяник" города Радужный.</t>
  </si>
  <si>
    <t>За счет остатка на 01.01.2021 по соглашению с ПАО НК "Роснефть" (ООО "РН-Юганскнефтегаз") от 04.12.2019 № 2142019/2560Д на текущий ремонт кровли над электрощитовой и коворкингом  ДК "Нефтяник".</t>
  </si>
  <si>
    <t xml:space="preserve">Распределение прочих безвозмездных поступлений  города Радужный на 2021 год </t>
  </si>
  <si>
    <t>Остатки средств за счет безвозмездных поступлений на едином счете на 01.01.2021 года, в т.ч.:</t>
  </si>
  <si>
    <t>За счет остатка на 01.01.2021 по соглашению с ПАО НК "Роснефть" (АО "ННП") от 24.12.2020 №7370220/0835Д  на капитальный ремонт объекта "Спортивный зал-ПЛ -67".</t>
  </si>
  <si>
    <t>За счет остатка на 01.01.2021 по соглашению с ПАО НК "Роснефть" (ООО "РН-Юганскнефтегаз") от 04.12.2019 № 2142019/2560Д на  ремонт городского стадиона.</t>
  </si>
  <si>
    <t xml:space="preserve"> -АО "Нижневартовское нефтегазодобывающее предприятие" по  договору № 7370220/0835Д от 24.12.2020г.   </t>
  </si>
  <si>
    <t>Приложение № 6</t>
  </si>
  <si>
    <t>За счет остатка на 01.01.2021 по соглашению с ПАО НК "Роснефть" (ООО "РН-Юганскнефтегаз") от 04.12.2019 № 2142019/2560Д на проведение спортивно-массовых мероприятий городского значения.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</si>
</sst>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"/>
    <numFmt numFmtId="166" formatCode="0000000"/>
    <numFmt numFmtId="167" formatCode="00\.00\.00"/>
    <numFmt numFmtId="168" formatCode="#,##0.00\ _₽"/>
    <numFmt numFmtId="169" formatCode="000000"/>
    <numFmt numFmtId="170" formatCode="#,##0.00_ ;[Red]\-#,##0.00\ 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1" fillId="0" borderId="0" xfId="1"/>
    <xf numFmtId="0" fontId="2" fillId="0" borderId="0" xfId="1" applyFont="1" applyFill="1" applyProtection="1">
      <protection hidden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Font="1" applyFill="1" applyProtection="1">
      <protection hidden="1"/>
    </xf>
    <xf numFmtId="0" fontId="2" fillId="0" borderId="0" xfId="2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left" vertical="center" wrapText="1"/>
      <protection hidden="1"/>
    </xf>
    <xf numFmtId="0" fontId="9" fillId="0" borderId="0" xfId="1" applyNumberFormat="1" applyFont="1" applyFill="1" applyAlignment="1" applyProtection="1">
      <protection hidden="1"/>
    </xf>
    <xf numFmtId="0" fontId="1" fillId="0" borderId="0" xfId="1" applyFont="1" applyFill="1" applyProtection="1"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4" applyNumberFormat="1" applyFont="1" applyFill="1" applyBorder="1" applyAlignment="1" applyProtection="1">
      <alignment horizontal="center" vertical="center" wrapText="1"/>
      <protection hidden="1"/>
    </xf>
    <xf numFmtId="167" fontId="4" fillId="0" borderId="7" xfId="1" applyNumberFormat="1" applyFont="1" applyFill="1" applyBorder="1" applyAlignment="1" applyProtection="1">
      <alignment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8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left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5" xfId="4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1" applyNumberFormat="1" applyFont="1" applyFill="1" applyBorder="1" applyAlignment="1" applyProtection="1">
      <alignment horizontal="center" vertical="center" wrapText="1"/>
      <protection hidden="1"/>
    </xf>
    <xf numFmtId="168" fontId="6" fillId="0" borderId="5" xfId="4" applyNumberFormat="1" applyFont="1" applyFill="1" applyBorder="1" applyAlignment="1" applyProtection="1">
      <alignment horizontal="center" vertical="center" wrapText="1"/>
      <protection hidden="1"/>
    </xf>
    <xf numFmtId="167" fontId="6" fillId="0" borderId="6" xfId="1" applyNumberFormat="1" applyFont="1" applyFill="1" applyBorder="1" applyAlignment="1" applyProtection="1">
      <alignment vertical="center" wrapText="1"/>
      <protection hidden="1"/>
    </xf>
    <xf numFmtId="170" fontId="1" fillId="0" borderId="0" xfId="1" applyNumberFormat="1"/>
    <xf numFmtId="0" fontId="4" fillId="0" borderId="0" xfId="1" applyFont="1"/>
    <xf numFmtId="0" fontId="4" fillId="0" borderId="0" xfId="1" applyFont="1" applyAlignment="1">
      <alignment horizontal="right"/>
    </xf>
    <xf numFmtId="2" fontId="4" fillId="0" borderId="0" xfId="1" applyNumberFormat="1" applyFont="1"/>
    <xf numFmtId="0" fontId="12" fillId="0" borderId="0" xfId="1" applyFont="1"/>
    <xf numFmtId="164" fontId="6" fillId="2" borderId="5" xfId="1" applyNumberFormat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168" fontId="13" fillId="0" borderId="5" xfId="4" applyNumberFormat="1" applyFont="1" applyFill="1" applyBorder="1" applyAlignment="1" applyProtection="1">
      <alignment horizontal="center" vertical="center" wrapText="1"/>
      <protection hidden="1"/>
    </xf>
    <xf numFmtId="0" fontId="6" fillId="3" borderId="4" xfId="4" applyNumberFormat="1" applyFont="1" applyFill="1" applyBorder="1" applyAlignment="1" applyProtection="1">
      <alignment horizontal="left" vertical="center" wrapText="1"/>
      <protection hidden="1"/>
    </xf>
    <xf numFmtId="0" fontId="2" fillId="3" borderId="0" xfId="1" applyFont="1" applyFill="1" applyAlignment="1" applyProtection="1">
      <alignment horizontal="left"/>
      <protection hidden="1"/>
    </xf>
    <xf numFmtId="0" fontId="4" fillId="3" borderId="1" xfId="4" applyNumberFormat="1" applyFont="1" applyFill="1" applyBorder="1" applyAlignment="1" applyProtection="1">
      <alignment horizontal="left" vertical="center" wrapText="1"/>
      <protection hidden="1"/>
    </xf>
    <xf numFmtId="0" fontId="4" fillId="3" borderId="4" xfId="4" applyNumberFormat="1" applyFont="1" applyFill="1" applyBorder="1" applyAlignment="1" applyProtection="1">
      <alignment horizontal="left" vertical="center" wrapText="1"/>
      <protection hidden="1"/>
    </xf>
    <xf numFmtId="0" fontId="1" fillId="3" borderId="0" xfId="1" applyFont="1" applyFill="1" applyAlignment="1">
      <alignment horizontal="left"/>
    </xf>
    <xf numFmtId="170" fontId="1" fillId="3" borderId="0" xfId="1" applyNumberFormat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1" fillId="3" borderId="0" xfId="1" applyFill="1" applyAlignment="1">
      <alignment horizontal="left"/>
    </xf>
    <xf numFmtId="0" fontId="4" fillId="3" borderId="3" xfId="4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/>
    <xf numFmtId="0" fontId="4" fillId="3" borderId="6" xfId="1" applyNumberFormat="1" applyFont="1" applyFill="1" applyBorder="1" applyAlignment="1" applyProtection="1">
      <alignment horizontal="left" vertical="center" wrapText="1"/>
      <protection hidden="1"/>
    </xf>
    <xf numFmtId="0" fontId="13" fillId="3" borderId="6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5" xfId="2" applyNumberFormat="1" applyFont="1" applyFill="1" applyBorder="1" applyAlignment="1" applyProtection="1">
      <alignment horizontal="center" vertical="center"/>
      <protection hidden="1"/>
    </xf>
    <xf numFmtId="168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5" xfId="1" applyNumberFormat="1" applyFont="1" applyFill="1" applyBorder="1" applyAlignment="1" applyProtection="1">
      <alignment horizontal="center" vertical="center"/>
      <protection hidden="1"/>
    </xf>
    <xf numFmtId="166" fontId="13" fillId="0" borderId="5" xfId="2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9" fontId="4" fillId="3" borderId="4" xfId="2" applyNumberFormat="1" applyFont="1" applyFill="1" applyBorder="1" applyAlignment="1">
      <alignment horizontal="left" vertical="top" wrapText="1"/>
    </xf>
    <xf numFmtId="167" fontId="6" fillId="0" borderId="13" xfId="1" applyNumberFormat="1" applyFont="1" applyFill="1" applyBorder="1" applyAlignment="1" applyProtection="1">
      <alignment vertical="center" wrapText="1"/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168" fontId="6" fillId="0" borderId="10" xfId="4" applyNumberFormat="1" applyFont="1" applyFill="1" applyBorder="1" applyAlignment="1" applyProtection="1">
      <alignment horizontal="center" vertical="center" wrapText="1"/>
      <protection hidden="1"/>
    </xf>
    <xf numFmtId="164" fontId="6" fillId="0" borderId="10" xfId="2" applyNumberFormat="1" applyFont="1" applyFill="1" applyBorder="1" applyAlignment="1" applyProtection="1">
      <alignment horizontal="center" vertical="center"/>
      <protection hidden="1"/>
    </xf>
    <xf numFmtId="0" fontId="4" fillId="0" borderId="14" xfId="1" applyNumberFormat="1" applyFont="1" applyFill="1" applyBorder="1" applyAlignment="1" applyProtection="1">
      <alignment horizontal="center"/>
      <protection hidden="1"/>
    </xf>
    <xf numFmtId="0" fontId="6" fillId="0" borderId="15" xfId="1" applyNumberFormat="1" applyFont="1" applyFill="1" applyBorder="1" applyAlignment="1" applyProtection="1">
      <protection hidden="1"/>
    </xf>
    <xf numFmtId="164" fontId="4" fillId="0" borderId="15" xfId="1" applyNumberFormat="1" applyFont="1" applyFill="1" applyBorder="1" applyAlignment="1" applyProtection="1">
      <protection hidden="1"/>
    </xf>
    <xf numFmtId="164" fontId="4" fillId="3" borderId="11" xfId="1" applyNumberFormat="1" applyFont="1" applyFill="1" applyBorder="1" applyAlignment="1" applyProtection="1">
      <alignment horizontal="left"/>
      <protection hidden="1"/>
    </xf>
    <xf numFmtId="166" fontId="4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4" fillId="3" borderId="9" xfId="2" applyNumberFormat="1" applyFont="1" applyFill="1" applyBorder="1" applyAlignment="1">
      <alignment horizontal="left" wrapText="1"/>
    </xf>
    <xf numFmtId="0" fontId="4" fillId="3" borderId="0" xfId="2" applyFont="1" applyFill="1"/>
    <xf numFmtId="168" fontId="4" fillId="3" borderId="0" xfId="2" applyNumberFormat="1" applyFont="1" applyFill="1" applyAlignment="1">
      <alignment wrapText="1"/>
    </xf>
    <xf numFmtId="49" fontId="11" fillId="3" borderId="0" xfId="2" applyNumberFormat="1" applyFont="1" applyFill="1" applyAlignment="1">
      <alignment wrapText="1"/>
    </xf>
    <xf numFmtId="0" fontId="6" fillId="3" borderId="0" xfId="2" applyFont="1" applyFill="1" applyAlignment="1">
      <alignment wrapText="1"/>
    </xf>
    <xf numFmtId="168" fontId="6" fillId="3" borderId="0" xfId="2" applyNumberFormat="1" applyFont="1" applyFill="1" applyAlignment="1"/>
    <xf numFmtId="4" fontId="4" fillId="3" borderId="0" xfId="2" applyNumberFormat="1" applyFont="1" applyFill="1" applyAlignment="1"/>
    <xf numFmtId="0" fontId="4" fillId="3" borderId="0" xfId="1" applyFont="1" applyFill="1"/>
    <xf numFmtId="4" fontId="4" fillId="3" borderId="0" xfId="1" applyNumberFormat="1" applyFont="1" applyFill="1" applyAlignment="1"/>
    <xf numFmtId="0" fontId="3" fillId="3" borderId="0" xfId="3" applyFont="1" applyFill="1" applyAlignment="1">
      <alignment horizontal="right"/>
    </xf>
    <xf numFmtId="0" fontId="6" fillId="3" borderId="16" xfId="4" applyNumberFormat="1" applyFont="1" applyFill="1" applyBorder="1" applyAlignment="1" applyProtection="1">
      <alignment horizontal="left" vertical="center" wrapText="1"/>
      <protection hidden="1"/>
    </xf>
    <xf numFmtId="0" fontId="6" fillId="3" borderId="9" xfId="4" applyNumberFormat="1" applyFont="1" applyFill="1" applyBorder="1" applyAlignment="1" applyProtection="1">
      <alignment horizontal="left" vertical="center" wrapText="1"/>
      <protection hidden="1"/>
    </xf>
    <xf numFmtId="0" fontId="6" fillId="3" borderId="4" xfId="4" applyNumberFormat="1" applyFont="1" applyFill="1" applyBorder="1" applyAlignment="1" applyProtection="1">
      <alignment horizontal="left" vertical="center" wrapText="1"/>
      <protection hidden="1"/>
    </xf>
    <xf numFmtId="0" fontId="6" fillId="3" borderId="12" xfId="4" applyNumberFormat="1" applyFont="1" applyFill="1" applyBorder="1" applyAlignment="1" applyProtection="1">
      <alignment horizontal="left" vertical="center" wrapText="1"/>
      <protection hidden="1"/>
    </xf>
    <xf numFmtId="169" fontId="6" fillId="3" borderId="4" xfId="2" applyNumberFormat="1" applyFont="1" applyFill="1" applyBorder="1" applyAlignment="1">
      <alignment horizontal="left" vertical="top" wrapText="1"/>
    </xf>
    <xf numFmtId="0" fontId="2" fillId="0" borderId="0" xfId="2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left" vertical="center" wrapText="1"/>
      <protection hidden="1"/>
    </xf>
    <xf numFmtId="0" fontId="5" fillId="0" borderId="0" xfId="2" applyNumberFormat="1" applyFont="1" applyFill="1" applyAlignment="1" applyProtection="1">
      <alignment horizontal="center" vertical="center" wrapText="1"/>
      <protection hidden="1"/>
    </xf>
    <xf numFmtId="0" fontId="8" fillId="0" borderId="0" xfId="0" applyFont="1" applyFill="1" applyAlignment="1">
      <alignment wrapText="1"/>
    </xf>
    <xf numFmtId="0" fontId="4" fillId="3" borderId="4" xfId="4" applyNumberFormat="1" applyFont="1" applyFill="1" applyBorder="1" applyAlignment="1" applyProtection="1">
      <alignment horizontal="left" vertical="center" wrapText="1"/>
      <protection hidden="1"/>
    </xf>
  </cellXfs>
  <cellStyles count="13">
    <cellStyle name="Обычный" xfId="0" builtinId="0"/>
    <cellStyle name="Обычный 2" xfId="1" xr:uid="{00000000-0005-0000-0000-000001000000}"/>
    <cellStyle name="Обычный 2 10" xfId="2" xr:uid="{00000000-0005-0000-0000-000002000000}"/>
    <cellStyle name="Обычный 2 10 2 2" xfId="4" xr:uid="{00000000-0005-0000-0000-000003000000}"/>
    <cellStyle name="Обычный 2 2" xfId="5" xr:uid="{00000000-0005-0000-0000-000004000000}"/>
    <cellStyle name="Обычный 2 3" xfId="6" xr:uid="{00000000-0005-0000-0000-000005000000}"/>
    <cellStyle name="Обычный 2 39" xfId="3" xr:uid="{00000000-0005-0000-0000-000006000000}"/>
    <cellStyle name="Обычный 2 4" xfId="7" xr:uid="{00000000-0005-0000-0000-000007000000}"/>
    <cellStyle name="Обычный 2 5" xfId="8" xr:uid="{00000000-0005-0000-0000-000008000000}"/>
    <cellStyle name="Обычный 2 6" xfId="9" xr:uid="{00000000-0005-0000-0000-000009000000}"/>
    <cellStyle name="Обычный 2 7" xfId="10" xr:uid="{00000000-0005-0000-0000-00000A000000}"/>
    <cellStyle name="Обычный 2 8" xfId="11" xr:uid="{00000000-0005-0000-0000-00000B000000}"/>
    <cellStyle name="Обычный 2 9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BreakPreview" topLeftCell="A37" zoomScale="86" zoomScaleNormal="86" zoomScaleSheetLayoutView="86" workbookViewId="0">
      <selection activeCell="G15" sqref="G15"/>
    </sheetView>
  </sheetViews>
  <sheetFormatPr defaultColWidth="9.140625" defaultRowHeight="12.75" x14ac:dyDescent="0.2"/>
  <cols>
    <col min="1" max="1" width="73.28515625" style="1" customWidth="1"/>
    <col min="2" max="2" width="19.7109375" style="1" customWidth="1"/>
    <col min="3" max="3" width="10.140625" style="1" customWidth="1"/>
    <col min="4" max="4" width="18.85546875" style="1" customWidth="1"/>
    <col min="5" max="5" width="18.140625" style="1" customWidth="1"/>
    <col min="6" max="6" width="15.5703125" style="1" customWidth="1"/>
    <col min="7" max="7" width="86.28515625" style="39" customWidth="1"/>
    <col min="8" max="210" width="9.140625" style="1" customWidth="1"/>
    <col min="211" max="16384" width="9.140625" style="1"/>
  </cols>
  <sheetData>
    <row r="1" spans="1:7" ht="15.75" x14ac:dyDescent="0.25">
      <c r="A1" s="5"/>
      <c r="B1" s="77"/>
      <c r="C1" s="77"/>
      <c r="D1" s="77"/>
      <c r="E1" s="77"/>
      <c r="F1" s="77"/>
      <c r="G1" s="71" t="s">
        <v>52</v>
      </c>
    </row>
    <row r="2" spans="1:7" ht="15.75" x14ac:dyDescent="0.25">
      <c r="A2" s="6"/>
      <c r="B2" s="77"/>
      <c r="C2" s="77"/>
      <c r="D2" s="77"/>
      <c r="E2" s="77"/>
      <c r="F2" s="77"/>
      <c r="G2" s="71" t="s">
        <v>8</v>
      </c>
    </row>
    <row r="3" spans="1:7" ht="15.75" x14ac:dyDescent="0.2">
      <c r="A3" s="7"/>
      <c r="B3" s="8"/>
      <c r="C3" s="78"/>
      <c r="D3" s="78"/>
      <c r="E3" s="78"/>
      <c r="F3" s="78"/>
      <c r="G3" s="78"/>
    </row>
    <row r="4" spans="1:7" ht="18.75" x14ac:dyDescent="0.25">
      <c r="A4" s="79" t="s">
        <v>47</v>
      </c>
      <c r="B4" s="79"/>
      <c r="C4" s="79"/>
      <c r="D4" s="79"/>
      <c r="E4" s="79"/>
      <c r="F4" s="79"/>
      <c r="G4" s="80"/>
    </row>
    <row r="5" spans="1:7" ht="13.5" thickBot="1" x14ac:dyDescent="0.25">
      <c r="A5" s="9"/>
      <c r="B5" s="9"/>
      <c r="C5" s="10"/>
      <c r="D5" s="2"/>
      <c r="E5" s="2"/>
      <c r="F5" s="2"/>
      <c r="G5" s="33"/>
    </row>
    <row r="6" spans="1:7" ht="82.15" customHeight="1" thickBot="1" x14ac:dyDescent="0.25">
      <c r="A6" s="3" t="s">
        <v>7</v>
      </c>
      <c r="B6" s="11" t="s">
        <v>6</v>
      </c>
      <c r="C6" s="4" t="s">
        <v>5</v>
      </c>
      <c r="D6" s="40" t="s">
        <v>30</v>
      </c>
      <c r="E6" s="12" t="s">
        <v>9</v>
      </c>
      <c r="F6" s="13" t="s">
        <v>31</v>
      </c>
      <c r="G6" s="34" t="s">
        <v>10</v>
      </c>
    </row>
    <row r="7" spans="1:7" ht="28.5" x14ac:dyDescent="0.2">
      <c r="A7" s="14" t="s">
        <v>4</v>
      </c>
      <c r="B7" s="61" t="s">
        <v>3</v>
      </c>
      <c r="C7" s="15"/>
      <c r="D7" s="16">
        <f>D8</f>
        <v>0</v>
      </c>
      <c r="E7" s="16">
        <f>F7-D7</f>
        <v>12538.99</v>
      </c>
      <c r="F7" s="16">
        <f>F8</f>
        <v>12538.99</v>
      </c>
      <c r="G7" s="62"/>
    </row>
    <row r="8" spans="1:7" ht="42.75" x14ac:dyDescent="0.2">
      <c r="A8" s="17" t="s">
        <v>28</v>
      </c>
      <c r="B8" s="44">
        <v>5180000000</v>
      </c>
      <c r="C8" s="18"/>
      <c r="D8" s="19">
        <f>D9</f>
        <v>0</v>
      </c>
      <c r="E8" s="19">
        <f t="shared" ref="E8:E10" si="0">F8-D8</f>
        <v>12538.99</v>
      </c>
      <c r="F8" s="19">
        <f>F9</f>
        <v>12538.99</v>
      </c>
      <c r="G8" s="35"/>
    </row>
    <row r="9" spans="1:7" ht="42.75" x14ac:dyDescent="0.2">
      <c r="A9" s="17" t="s">
        <v>29</v>
      </c>
      <c r="B9" s="18">
        <v>5180100000</v>
      </c>
      <c r="C9" s="18"/>
      <c r="D9" s="19">
        <f>D10</f>
        <v>0</v>
      </c>
      <c r="E9" s="19">
        <f t="shared" si="0"/>
        <v>12538.99</v>
      </c>
      <c r="F9" s="19">
        <f>F10</f>
        <v>12538.99</v>
      </c>
      <c r="G9" s="35"/>
    </row>
    <row r="10" spans="1:7" ht="15" x14ac:dyDescent="0.2">
      <c r="A10" s="29" t="s">
        <v>11</v>
      </c>
      <c r="B10" s="30">
        <v>5180120810</v>
      </c>
      <c r="C10" s="30"/>
      <c r="D10" s="31">
        <f>D11</f>
        <v>0</v>
      </c>
      <c r="E10" s="19">
        <f t="shared" si="0"/>
        <v>12538.99</v>
      </c>
      <c r="F10" s="31">
        <f>F11</f>
        <v>12538.99</v>
      </c>
      <c r="G10" s="35"/>
    </row>
    <row r="11" spans="1:7" ht="30" x14ac:dyDescent="0.2">
      <c r="A11" s="22" t="s">
        <v>12</v>
      </c>
      <c r="B11" s="20">
        <v>5180120810</v>
      </c>
      <c r="C11" s="20">
        <v>200</v>
      </c>
      <c r="D11" s="21">
        <f>D12</f>
        <v>0</v>
      </c>
      <c r="E11" s="21">
        <f>F11-D11</f>
        <v>12538.99</v>
      </c>
      <c r="F11" s="21">
        <f>F12</f>
        <v>12538.99</v>
      </c>
      <c r="G11" s="74" t="s">
        <v>42</v>
      </c>
    </row>
    <row r="12" spans="1:7" ht="51.6" customHeight="1" x14ac:dyDescent="0.2">
      <c r="A12" s="22" t="s">
        <v>13</v>
      </c>
      <c r="B12" s="20">
        <v>5180120810</v>
      </c>
      <c r="C12" s="20">
        <v>240</v>
      </c>
      <c r="D12" s="21">
        <v>0</v>
      </c>
      <c r="E12" s="46">
        <f>F12-D12</f>
        <v>12538.99</v>
      </c>
      <c r="F12" s="28">
        <v>12538.99</v>
      </c>
      <c r="G12" s="81"/>
    </row>
    <row r="13" spans="1:7" ht="40.9" customHeight="1" x14ac:dyDescent="0.2">
      <c r="A13" s="42" t="s">
        <v>32</v>
      </c>
      <c r="B13" s="18" t="s">
        <v>33</v>
      </c>
      <c r="C13" s="45"/>
      <c r="D13" s="47">
        <f>D14</f>
        <v>0</v>
      </c>
      <c r="E13" s="47">
        <f>F13-D13</f>
        <v>30144.15</v>
      </c>
      <c r="F13" s="47">
        <f>F14+F19+F24+F29</f>
        <v>30144.15</v>
      </c>
      <c r="G13" s="51"/>
    </row>
    <row r="14" spans="1:7" ht="28.5" x14ac:dyDescent="0.2">
      <c r="A14" s="17" t="s">
        <v>34</v>
      </c>
      <c r="B14" s="44">
        <v>5220000000</v>
      </c>
      <c r="C14" s="18"/>
      <c r="D14" s="19">
        <f>D15</f>
        <v>0</v>
      </c>
      <c r="E14" s="19">
        <f>F14-D14</f>
        <v>3500</v>
      </c>
      <c r="F14" s="19">
        <f t="shared" ref="F14" si="1">F15</f>
        <v>3500</v>
      </c>
      <c r="G14" s="35"/>
    </row>
    <row r="15" spans="1:7" ht="28.5" x14ac:dyDescent="0.2">
      <c r="A15" s="17" t="s">
        <v>35</v>
      </c>
      <c r="B15" s="44">
        <v>5220300000</v>
      </c>
      <c r="C15" s="18"/>
      <c r="D15" s="19">
        <f>D16</f>
        <v>0</v>
      </c>
      <c r="E15" s="19">
        <f>E16</f>
        <v>3500</v>
      </c>
      <c r="F15" s="19">
        <f>F16</f>
        <v>3500</v>
      </c>
      <c r="G15" s="35"/>
    </row>
    <row r="16" spans="1:7" ht="33.6" customHeight="1" x14ac:dyDescent="0.2">
      <c r="A16" s="29" t="s">
        <v>18</v>
      </c>
      <c r="B16" s="30">
        <v>5220320630</v>
      </c>
      <c r="C16" s="30"/>
      <c r="D16" s="31">
        <f>D17</f>
        <v>0</v>
      </c>
      <c r="E16" s="31">
        <f t="shared" ref="E16:E37" si="2">F16-D16</f>
        <v>3500</v>
      </c>
      <c r="F16" s="31">
        <f>F17</f>
        <v>3500</v>
      </c>
      <c r="G16" s="35"/>
    </row>
    <row r="17" spans="1:7" ht="40.15" customHeight="1" x14ac:dyDescent="0.2">
      <c r="A17" s="22" t="s">
        <v>2</v>
      </c>
      <c r="B17" s="20">
        <v>5220320630</v>
      </c>
      <c r="C17" s="48">
        <v>600</v>
      </c>
      <c r="D17" s="21">
        <f>D18</f>
        <v>0</v>
      </c>
      <c r="E17" s="21">
        <f t="shared" si="2"/>
        <v>3500</v>
      </c>
      <c r="F17" s="21">
        <f t="shared" ref="F17" si="3">F18</f>
        <v>3500</v>
      </c>
      <c r="G17" s="76" t="s">
        <v>43</v>
      </c>
    </row>
    <row r="18" spans="1:7" ht="15" x14ac:dyDescent="0.2">
      <c r="A18" s="22" t="s">
        <v>1</v>
      </c>
      <c r="B18" s="20">
        <v>5220320630</v>
      </c>
      <c r="C18" s="48">
        <v>620</v>
      </c>
      <c r="D18" s="21">
        <v>0</v>
      </c>
      <c r="E18" s="46">
        <f t="shared" si="2"/>
        <v>3500</v>
      </c>
      <c r="F18" s="21">
        <v>3500</v>
      </c>
      <c r="G18" s="76"/>
    </row>
    <row r="19" spans="1:7" ht="34.9" customHeight="1" x14ac:dyDescent="0.2">
      <c r="A19" s="17" t="s">
        <v>36</v>
      </c>
      <c r="B19" s="44">
        <v>5230000000</v>
      </c>
      <c r="C19" s="18"/>
      <c r="D19" s="19">
        <f>D20+D24</f>
        <v>0</v>
      </c>
      <c r="E19" s="19">
        <f t="shared" si="2"/>
        <v>250</v>
      </c>
      <c r="F19" s="19">
        <f>F20</f>
        <v>250</v>
      </c>
      <c r="G19" s="35"/>
    </row>
    <row r="20" spans="1:7" ht="42.75" x14ac:dyDescent="0.2">
      <c r="A20" s="17" t="s">
        <v>37</v>
      </c>
      <c r="B20" s="44">
        <v>5230100000</v>
      </c>
      <c r="C20" s="18"/>
      <c r="D20" s="19">
        <f>D21</f>
        <v>0</v>
      </c>
      <c r="E20" s="19">
        <f t="shared" si="2"/>
        <v>250</v>
      </c>
      <c r="F20" s="19">
        <f t="shared" ref="F20:F27" si="4">F21</f>
        <v>250</v>
      </c>
      <c r="G20" s="35"/>
    </row>
    <row r="21" spans="1:7" ht="30" x14ac:dyDescent="0.2">
      <c r="A21" s="29" t="s">
        <v>38</v>
      </c>
      <c r="B21" s="49">
        <v>5230120640</v>
      </c>
      <c r="C21" s="30"/>
      <c r="D21" s="31">
        <f>D22</f>
        <v>0</v>
      </c>
      <c r="E21" s="31">
        <f t="shared" si="2"/>
        <v>250</v>
      </c>
      <c r="F21" s="31">
        <f t="shared" si="4"/>
        <v>250</v>
      </c>
      <c r="G21" s="35"/>
    </row>
    <row r="22" spans="1:7" ht="30" x14ac:dyDescent="0.2">
      <c r="A22" s="22" t="s">
        <v>2</v>
      </c>
      <c r="B22" s="49">
        <v>5230120640</v>
      </c>
      <c r="C22" s="48">
        <v>600</v>
      </c>
      <c r="D22" s="21">
        <f>D23</f>
        <v>0</v>
      </c>
      <c r="E22" s="21">
        <f t="shared" si="2"/>
        <v>250</v>
      </c>
      <c r="F22" s="21">
        <f t="shared" si="4"/>
        <v>250</v>
      </c>
      <c r="G22" s="74" t="s">
        <v>53</v>
      </c>
    </row>
    <row r="23" spans="1:7" ht="20.25" customHeight="1" x14ac:dyDescent="0.2">
      <c r="A23" s="22" t="s">
        <v>1</v>
      </c>
      <c r="B23" s="49">
        <v>5230120640</v>
      </c>
      <c r="C23" s="48">
        <v>620</v>
      </c>
      <c r="D23" s="21">
        <v>0</v>
      </c>
      <c r="E23" s="46">
        <f t="shared" si="2"/>
        <v>250</v>
      </c>
      <c r="F23" s="21">
        <v>250</v>
      </c>
      <c r="G23" s="74"/>
    </row>
    <row r="24" spans="1:7" ht="30" x14ac:dyDescent="0.2">
      <c r="A24" s="29" t="s">
        <v>19</v>
      </c>
      <c r="B24" s="49">
        <v>5240000000</v>
      </c>
      <c r="C24" s="30"/>
      <c r="D24" s="31">
        <f>D25</f>
        <v>0</v>
      </c>
      <c r="E24" s="31">
        <f t="shared" si="2"/>
        <v>1226.2</v>
      </c>
      <c r="F24" s="31">
        <f>F25</f>
        <v>1226.2</v>
      </c>
      <c r="G24" s="32"/>
    </row>
    <row r="25" spans="1:7" s="41" customFormat="1" ht="45" x14ac:dyDescent="0.2">
      <c r="A25" s="29" t="s">
        <v>20</v>
      </c>
      <c r="B25" s="49">
        <v>5240100000</v>
      </c>
      <c r="C25" s="30"/>
      <c r="D25" s="31">
        <f>D26</f>
        <v>0</v>
      </c>
      <c r="E25" s="31">
        <f t="shared" si="2"/>
        <v>1226.2</v>
      </c>
      <c r="F25" s="31">
        <f>F26</f>
        <v>1226.2</v>
      </c>
      <c r="G25" s="32"/>
    </row>
    <row r="26" spans="1:7" s="41" customFormat="1" ht="30" x14ac:dyDescent="0.2">
      <c r="A26" s="29" t="s">
        <v>38</v>
      </c>
      <c r="B26" s="49">
        <v>5240120640</v>
      </c>
      <c r="C26" s="30"/>
      <c r="D26" s="31">
        <f>D27</f>
        <v>0</v>
      </c>
      <c r="E26" s="31">
        <f t="shared" si="2"/>
        <v>1226.2</v>
      </c>
      <c r="F26" s="31">
        <f>F27</f>
        <v>1226.2</v>
      </c>
      <c r="G26" s="32"/>
    </row>
    <row r="27" spans="1:7" ht="30" x14ac:dyDescent="0.2">
      <c r="A27" s="22" t="s">
        <v>2</v>
      </c>
      <c r="B27" s="50">
        <v>5240120640</v>
      </c>
      <c r="C27" s="48">
        <v>600</v>
      </c>
      <c r="D27" s="21">
        <f>D28</f>
        <v>0</v>
      </c>
      <c r="E27" s="21">
        <f t="shared" si="2"/>
        <v>1226.2</v>
      </c>
      <c r="F27" s="21">
        <f t="shared" si="4"/>
        <v>1226.2</v>
      </c>
      <c r="G27" s="74" t="s">
        <v>44</v>
      </c>
    </row>
    <row r="28" spans="1:7" ht="27.75" customHeight="1" x14ac:dyDescent="0.2">
      <c r="A28" s="22" t="s">
        <v>1</v>
      </c>
      <c r="B28" s="50">
        <v>5240120640</v>
      </c>
      <c r="C28" s="48">
        <v>620</v>
      </c>
      <c r="D28" s="21">
        <v>0</v>
      </c>
      <c r="E28" s="21">
        <f t="shared" si="2"/>
        <v>1226.2</v>
      </c>
      <c r="F28" s="21">
        <v>1226.2</v>
      </c>
      <c r="G28" s="74"/>
    </row>
    <row r="29" spans="1:7" ht="51.6" customHeight="1" x14ac:dyDescent="0.2">
      <c r="A29" s="42" t="s">
        <v>39</v>
      </c>
      <c r="B29" s="44">
        <v>5270000000</v>
      </c>
      <c r="C29" s="18"/>
      <c r="D29" s="19">
        <f>D30</f>
        <v>0</v>
      </c>
      <c r="E29" s="19">
        <f t="shared" si="2"/>
        <v>25167.95</v>
      </c>
      <c r="F29" s="19">
        <f>F30</f>
        <v>25167.95</v>
      </c>
      <c r="G29" s="35"/>
    </row>
    <row r="30" spans="1:7" ht="42.75" x14ac:dyDescent="0.2">
      <c r="A30" s="17" t="s">
        <v>20</v>
      </c>
      <c r="B30" s="44">
        <v>5270100000</v>
      </c>
      <c r="C30" s="18"/>
      <c r="D30" s="19">
        <f>D31</f>
        <v>0</v>
      </c>
      <c r="E30" s="19">
        <f t="shared" si="2"/>
        <v>25167.95</v>
      </c>
      <c r="F30" s="19">
        <f>F31+F34+F37</f>
        <v>25167.95</v>
      </c>
      <c r="G30" s="35"/>
    </row>
    <row r="31" spans="1:7" ht="28.9" customHeight="1" x14ac:dyDescent="0.2">
      <c r="A31" s="29" t="s">
        <v>15</v>
      </c>
      <c r="B31" s="49">
        <v>5270120700</v>
      </c>
      <c r="C31" s="30"/>
      <c r="D31" s="31">
        <f>D32</f>
        <v>0</v>
      </c>
      <c r="E31" s="31">
        <f t="shared" si="2"/>
        <v>3026.17</v>
      </c>
      <c r="F31" s="31">
        <f>F32</f>
        <v>3026.17</v>
      </c>
      <c r="G31" s="32"/>
    </row>
    <row r="32" spans="1:7" ht="30" x14ac:dyDescent="0.2">
      <c r="A32" s="22" t="s">
        <v>16</v>
      </c>
      <c r="B32" s="50">
        <v>5270120700</v>
      </c>
      <c r="C32" s="48">
        <v>400</v>
      </c>
      <c r="D32" s="21">
        <f>D33</f>
        <v>0</v>
      </c>
      <c r="E32" s="21">
        <f t="shared" si="2"/>
        <v>3026.17</v>
      </c>
      <c r="F32" s="21">
        <f>F33</f>
        <v>3026.17</v>
      </c>
      <c r="G32" s="74" t="s">
        <v>45</v>
      </c>
    </row>
    <row r="33" spans="1:7" ht="39" customHeight="1" x14ac:dyDescent="0.2">
      <c r="A33" s="22" t="s">
        <v>40</v>
      </c>
      <c r="B33" s="50">
        <v>5270120700</v>
      </c>
      <c r="C33" s="48">
        <v>410</v>
      </c>
      <c r="D33" s="21">
        <v>0</v>
      </c>
      <c r="E33" s="21">
        <f t="shared" si="2"/>
        <v>3026.17</v>
      </c>
      <c r="F33" s="21">
        <v>3026.17</v>
      </c>
      <c r="G33" s="74"/>
    </row>
    <row r="34" spans="1:7" ht="15" x14ac:dyDescent="0.2">
      <c r="A34" s="29" t="s">
        <v>17</v>
      </c>
      <c r="B34" s="49">
        <v>5270120810</v>
      </c>
      <c r="C34" s="30"/>
      <c r="D34" s="31">
        <f>D35</f>
        <v>0</v>
      </c>
      <c r="E34" s="31">
        <f t="shared" si="2"/>
        <v>16873.04</v>
      </c>
      <c r="F34" s="31">
        <f>F35</f>
        <v>16873.04</v>
      </c>
      <c r="G34" s="35"/>
    </row>
    <row r="35" spans="1:7" ht="30" x14ac:dyDescent="0.2">
      <c r="A35" s="22" t="s">
        <v>12</v>
      </c>
      <c r="B35" s="50">
        <v>5270120810</v>
      </c>
      <c r="C35" s="48">
        <v>200</v>
      </c>
      <c r="D35" s="21">
        <f>D36</f>
        <v>0</v>
      </c>
      <c r="E35" s="21">
        <f t="shared" si="2"/>
        <v>16873.04</v>
      </c>
      <c r="F35" s="21">
        <f>F36</f>
        <v>16873.04</v>
      </c>
      <c r="G35" s="74" t="s">
        <v>49</v>
      </c>
    </row>
    <row r="36" spans="1:7" ht="30" x14ac:dyDescent="0.2">
      <c r="A36" s="22" t="s">
        <v>13</v>
      </c>
      <c r="B36" s="50">
        <v>5270120810</v>
      </c>
      <c r="C36" s="48">
        <v>240</v>
      </c>
      <c r="D36" s="21">
        <v>0</v>
      </c>
      <c r="E36" s="46">
        <f t="shared" si="2"/>
        <v>16873.04</v>
      </c>
      <c r="F36" s="21">
        <v>16873.04</v>
      </c>
      <c r="G36" s="74"/>
    </row>
    <row r="37" spans="1:7" ht="26.45" customHeight="1" x14ac:dyDescent="0.2">
      <c r="A37" s="43" t="s">
        <v>14</v>
      </c>
      <c r="B37" s="49">
        <v>5270120850</v>
      </c>
      <c r="C37" s="30"/>
      <c r="D37" s="31">
        <f t="shared" ref="D37:F38" si="5">D38</f>
        <v>0</v>
      </c>
      <c r="E37" s="31">
        <f t="shared" si="2"/>
        <v>5268.7400000000007</v>
      </c>
      <c r="F37" s="31">
        <f>F38+F40</f>
        <v>5268.7400000000007</v>
      </c>
      <c r="G37" s="32"/>
    </row>
    <row r="38" spans="1:7" ht="27.6" customHeight="1" x14ac:dyDescent="0.2">
      <c r="A38" s="22" t="s">
        <v>2</v>
      </c>
      <c r="B38" s="50">
        <v>5270120850</v>
      </c>
      <c r="C38" s="48">
        <v>600</v>
      </c>
      <c r="D38" s="21">
        <f t="shared" si="5"/>
        <v>0</v>
      </c>
      <c r="E38" s="21">
        <f t="shared" si="5"/>
        <v>1085.47</v>
      </c>
      <c r="F38" s="21">
        <f t="shared" si="5"/>
        <v>1085.47</v>
      </c>
      <c r="G38" s="72" t="s">
        <v>46</v>
      </c>
    </row>
    <row r="39" spans="1:7" ht="30.6" customHeight="1" x14ac:dyDescent="0.2">
      <c r="A39" s="22" t="s">
        <v>1</v>
      </c>
      <c r="B39" s="50">
        <v>5270120850</v>
      </c>
      <c r="C39" s="48">
        <v>620</v>
      </c>
      <c r="D39" s="21">
        <v>0</v>
      </c>
      <c r="E39" s="46">
        <f t="shared" ref="E39" si="6">F39-D39</f>
        <v>1085.47</v>
      </c>
      <c r="F39" s="21">
        <v>1085.47</v>
      </c>
      <c r="G39" s="73"/>
    </row>
    <row r="40" spans="1:7" ht="41.45" customHeight="1" x14ac:dyDescent="0.2">
      <c r="A40" s="22" t="s">
        <v>12</v>
      </c>
      <c r="B40" s="20">
        <v>5270120850</v>
      </c>
      <c r="C40" s="48">
        <v>200</v>
      </c>
      <c r="D40" s="21">
        <f>D41</f>
        <v>0</v>
      </c>
      <c r="E40" s="21">
        <f t="shared" ref="E40:E44" si="7">F40-D40</f>
        <v>4183.2700000000004</v>
      </c>
      <c r="F40" s="21">
        <f>F41</f>
        <v>4183.2700000000004</v>
      </c>
      <c r="G40" s="72" t="s">
        <v>50</v>
      </c>
    </row>
    <row r="41" spans="1:7" ht="30" x14ac:dyDescent="0.2">
      <c r="A41" s="22" t="s">
        <v>13</v>
      </c>
      <c r="B41" s="20">
        <v>5270120850</v>
      </c>
      <c r="C41" s="48">
        <v>240</v>
      </c>
      <c r="D41" s="21">
        <v>0</v>
      </c>
      <c r="E41" s="21">
        <f t="shared" si="7"/>
        <v>4183.2700000000004</v>
      </c>
      <c r="F41" s="21">
        <v>4183.2700000000004</v>
      </c>
      <c r="G41" s="73"/>
    </row>
    <row r="42" spans="1:7" ht="42.75" x14ac:dyDescent="0.2">
      <c r="A42" s="17" t="s">
        <v>21</v>
      </c>
      <c r="B42" s="18">
        <v>7500000000</v>
      </c>
      <c r="C42" s="18"/>
      <c r="D42" s="19">
        <f t="shared" ref="D42:F43" si="8">D43</f>
        <v>0</v>
      </c>
      <c r="E42" s="19">
        <f t="shared" si="7"/>
        <v>7179.38</v>
      </c>
      <c r="F42" s="19">
        <f t="shared" si="8"/>
        <v>7179.38</v>
      </c>
      <c r="G42" s="52"/>
    </row>
    <row r="43" spans="1:7" ht="28.5" x14ac:dyDescent="0.2">
      <c r="A43" s="17" t="s">
        <v>22</v>
      </c>
      <c r="B43" s="18">
        <v>7530000000</v>
      </c>
      <c r="C43" s="18"/>
      <c r="D43" s="19">
        <f t="shared" si="8"/>
        <v>0</v>
      </c>
      <c r="E43" s="19">
        <f t="shared" si="7"/>
        <v>7179.38</v>
      </c>
      <c r="F43" s="19">
        <f t="shared" si="8"/>
        <v>7179.38</v>
      </c>
      <c r="G43" s="35"/>
    </row>
    <row r="44" spans="1:7" ht="28.5" x14ac:dyDescent="0.2">
      <c r="A44" s="17" t="s">
        <v>23</v>
      </c>
      <c r="B44" s="18">
        <v>7530200000</v>
      </c>
      <c r="C44" s="18"/>
      <c r="D44" s="19">
        <f>D45</f>
        <v>0</v>
      </c>
      <c r="E44" s="19">
        <f t="shared" si="7"/>
        <v>7179.38</v>
      </c>
      <c r="F44" s="19">
        <f>F45</f>
        <v>7179.38</v>
      </c>
      <c r="G44" s="35"/>
    </row>
    <row r="45" spans="1:7" ht="49.9" customHeight="1" x14ac:dyDescent="0.2">
      <c r="A45" s="29" t="s">
        <v>24</v>
      </c>
      <c r="B45" s="30">
        <v>7530220850</v>
      </c>
      <c r="C45" s="30"/>
      <c r="D45" s="31">
        <f t="shared" ref="D45" si="9">D46</f>
        <v>0</v>
      </c>
      <c r="E45" s="31">
        <f>E46</f>
        <v>7179.38</v>
      </c>
      <c r="F45" s="31">
        <f>F46</f>
        <v>7179.38</v>
      </c>
      <c r="G45" s="32"/>
    </row>
    <row r="46" spans="1:7" ht="30" x14ac:dyDescent="0.2">
      <c r="A46" s="22" t="s">
        <v>12</v>
      </c>
      <c r="B46" s="20">
        <v>7530220850</v>
      </c>
      <c r="C46" s="20">
        <v>200</v>
      </c>
      <c r="D46" s="21">
        <f t="shared" ref="D46" si="10">D47</f>
        <v>0</v>
      </c>
      <c r="E46" s="21">
        <f>E47</f>
        <v>7179.38</v>
      </c>
      <c r="F46" s="21">
        <f>F47</f>
        <v>7179.38</v>
      </c>
      <c r="G46" s="74" t="s">
        <v>41</v>
      </c>
    </row>
    <row r="47" spans="1:7" ht="30.75" thickBot="1" x14ac:dyDescent="0.25">
      <c r="A47" s="53" t="s">
        <v>13</v>
      </c>
      <c r="B47" s="54">
        <v>7530220850</v>
      </c>
      <c r="C47" s="54">
        <v>240</v>
      </c>
      <c r="D47" s="55">
        <v>0</v>
      </c>
      <c r="E47" s="56">
        <f>F47-D47</f>
        <v>7179.38</v>
      </c>
      <c r="F47" s="55">
        <v>7179.38</v>
      </c>
      <c r="G47" s="75"/>
    </row>
    <row r="48" spans="1:7" ht="38.25" customHeight="1" thickBot="1" x14ac:dyDescent="0.3">
      <c r="A48" s="57" t="s">
        <v>0</v>
      </c>
      <c r="B48" s="58"/>
      <c r="C48" s="58"/>
      <c r="D48" s="59">
        <f t="shared" ref="D48:E48" si="11">D7+D13+D42</f>
        <v>0</v>
      </c>
      <c r="E48" s="59">
        <f t="shared" si="11"/>
        <v>49862.52</v>
      </c>
      <c r="F48" s="59">
        <f>F7+F13+F42</f>
        <v>49862.52</v>
      </c>
      <c r="G48" s="60"/>
    </row>
    <row r="49" spans="1:7" x14ac:dyDescent="0.2">
      <c r="A49" s="2"/>
      <c r="B49" s="2"/>
      <c r="C49" s="2"/>
      <c r="D49" s="2"/>
      <c r="E49" s="2"/>
      <c r="F49" s="2"/>
      <c r="G49" s="33"/>
    </row>
    <row r="50" spans="1:7" ht="19.5" customHeight="1" x14ac:dyDescent="0.2">
      <c r="A50" s="63" t="s">
        <v>25</v>
      </c>
      <c r="B50" s="63"/>
      <c r="C50" s="63"/>
      <c r="D50" s="63"/>
      <c r="E50" s="63"/>
      <c r="F50" s="63"/>
      <c r="G50" s="36"/>
    </row>
    <row r="51" spans="1:7" ht="20.25" customHeight="1" x14ac:dyDescent="0.2">
      <c r="A51" s="63" t="s">
        <v>48</v>
      </c>
      <c r="B51" s="63"/>
      <c r="C51" s="63"/>
      <c r="D51" s="64">
        <f>SUM(D52:D54)</f>
        <v>0</v>
      </c>
      <c r="E51" s="64">
        <f>SUM(E52:E54)</f>
        <v>49862.520000000004</v>
      </c>
      <c r="F51" s="64">
        <f>SUM(F52:F54)</f>
        <v>49862.520000000004</v>
      </c>
      <c r="G51" s="36"/>
    </row>
    <row r="52" spans="1:7" ht="30" x14ac:dyDescent="0.25">
      <c r="A52" s="65" t="s">
        <v>26</v>
      </c>
      <c r="B52" s="66"/>
      <c r="C52" s="66"/>
      <c r="D52" s="67">
        <v>0</v>
      </c>
      <c r="E52" s="68">
        <f t="shared" ref="E52:E54" si="12">F52-D52</f>
        <v>3026.17</v>
      </c>
      <c r="F52" s="67">
        <v>3026.17</v>
      </c>
      <c r="G52" s="37"/>
    </row>
    <row r="53" spans="1:7" ht="30" x14ac:dyDescent="0.25">
      <c r="A53" s="65" t="s">
        <v>27</v>
      </c>
      <c r="B53" s="66"/>
      <c r="C53" s="66"/>
      <c r="D53" s="67">
        <v>0</v>
      </c>
      <c r="E53" s="68">
        <f>F53-D53</f>
        <v>14463.310000000001</v>
      </c>
      <c r="F53" s="67">
        <f>538.99+250+1226.2+1085.47+4183.27+7179.38</f>
        <v>14463.310000000001</v>
      </c>
      <c r="G53" s="37"/>
    </row>
    <row r="54" spans="1:7" ht="30" x14ac:dyDescent="0.25">
      <c r="A54" s="65" t="s">
        <v>51</v>
      </c>
      <c r="B54" s="66"/>
      <c r="C54" s="66"/>
      <c r="D54" s="67">
        <v>0</v>
      </c>
      <c r="E54" s="68">
        <f t="shared" si="12"/>
        <v>32373.040000000001</v>
      </c>
      <c r="F54" s="67">
        <f>12000+3500+16873.04</f>
        <v>32373.040000000001</v>
      </c>
      <c r="G54" s="37"/>
    </row>
    <row r="55" spans="1:7" ht="33.75" customHeight="1" x14ac:dyDescent="0.2">
      <c r="A55" s="69"/>
      <c r="B55" s="69"/>
      <c r="C55" s="69"/>
      <c r="D55" s="70"/>
      <c r="E55" s="70"/>
      <c r="F55" s="70"/>
      <c r="G55" s="36"/>
    </row>
    <row r="56" spans="1:7" s="27" customFormat="1" ht="14.25" x14ac:dyDescent="0.2">
      <c r="A56" s="25"/>
      <c r="B56" s="24"/>
      <c r="C56" s="24"/>
      <c r="D56" s="26"/>
      <c r="E56" s="26"/>
      <c r="F56" s="26"/>
      <c r="G56" s="38"/>
    </row>
    <row r="57" spans="1:7" x14ac:dyDescent="0.2">
      <c r="F57" s="23"/>
    </row>
    <row r="61" spans="1:7" x14ac:dyDescent="0.2">
      <c r="F61" s="23"/>
    </row>
  </sheetData>
  <mergeCells count="13">
    <mergeCell ref="B1:F1"/>
    <mergeCell ref="B2:F2"/>
    <mergeCell ref="C3:G3"/>
    <mergeCell ref="A4:G4"/>
    <mergeCell ref="G11:G12"/>
    <mergeCell ref="G38:G39"/>
    <mergeCell ref="G46:G47"/>
    <mergeCell ref="G40:G41"/>
    <mergeCell ref="G17:G18"/>
    <mergeCell ref="G22:G23"/>
    <mergeCell ref="G27:G28"/>
    <mergeCell ref="G32:G33"/>
    <mergeCell ref="G35:G36"/>
  </mergeCells>
  <pageMargins left="0.78740157480314965" right="0.39370078740157483" top="0.78740157480314965" bottom="0.78740157480314965" header="0.31496062992125984" footer="0.31496062992125984"/>
  <pageSetup paperSize="9" scale="55" firstPageNumber="234" fitToHeight="6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6</vt:lpstr>
      <vt:lpstr>'6'!Заголовки_для_печати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Браун Ю.В.</dc:creator>
  <cp:lastModifiedBy>Абдуллина С.Ч.</cp:lastModifiedBy>
  <cp:lastPrinted>2021-04-16T10:03:23Z</cp:lastPrinted>
  <dcterms:created xsi:type="dcterms:W3CDTF">2019-03-18T11:42:58Z</dcterms:created>
  <dcterms:modified xsi:type="dcterms:W3CDTF">2021-04-16T10:03:25Z</dcterms:modified>
</cp:coreProperties>
</file>