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40396474-D918-45E2-97BB-7579E8EBF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Titles" localSheetId="0">'2'!$7:$7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C22" i="2"/>
  <c r="E15" i="2"/>
  <c r="C15" i="2"/>
  <c r="D17" i="2"/>
  <c r="C35" i="2" l="1"/>
  <c r="E35" i="2" l="1"/>
  <c r="E43" i="2"/>
  <c r="D42" i="2"/>
  <c r="D39" i="2"/>
  <c r="D37" i="2"/>
  <c r="D20" i="2" l="1"/>
  <c r="D21" i="2"/>
  <c r="D18" i="2"/>
  <c r="C43" i="2"/>
  <c r="C25" i="2"/>
  <c r="C19" i="2"/>
  <c r="C9" i="2"/>
  <c r="C45" i="2" l="1"/>
  <c r="D44" i="2"/>
  <c r="D43" i="2"/>
  <c r="D41" i="2"/>
  <c r="D40" i="2"/>
  <c r="D38" i="2"/>
  <c r="D36" i="2"/>
  <c r="D34" i="2"/>
  <c r="D33" i="2"/>
  <c r="D32" i="2"/>
  <c r="D31" i="2"/>
  <c r="D30" i="2"/>
  <c r="D29" i="2"/>
  <c r="D28" i="2"/>
  <c r="D27" i="2"/>
  <c r="D26" i="2"/>
  <c r="E25" i="2"/>
  <c r="D24" i="2"/>
  <c r="D23" i="2"/>
  <c r="E19" i="2"/>
  <c r="D19" i="2" s="1"/>
  <c r="D16" i="2"/>
  <c r="D15" i="2"/>
  <c r="D14" i="2"/>
  <c r="D13" i="2"/>
  <c r="D12" i="2"/>
  <c r="D11" i="2"/>
  <c r="D10" i="2"/>
  <c r="E9" i="2"/>
  <c r="D22" i="2" l="1"/>
  <c r="D25" i="2"/>
  <c r="E45" i="2"/>
  <c r="D35" i="2"/>
  <c r="D9" i="2"/>
  <c r="D45" i="2" l="1"/>
</calcChain>
</file>

<file path=xl/sharedStrings.xml><?xml version="1.0" encoding="utf-8"?>
<sst xmlns="http://schemas.openxmlformats.org/spreadsheetml/2006/main" count="86" uniqueCount="83">
  <si>
    <t>Приложение № 2</t>
  </si>
  <si>
    <t xml:space="preserve">  </t>
  </si>
  <si>
    <t>к пояснительной записке по расходам</t>
  </si>
  <si>
    <t>(тыс. рублей)</t>
  </si>
  <si>
    <t>Наименование</t>
  </si>
  <si>
    <t>ЦСР</t>
  </si>
  <si>
    <t>Сумма уточнений</t>
  </si>
  <si>
    <t>Примечание</t>
  </si>
  <si>
    <t>5100000000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</si>
  <si>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</si>
  <si>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5110184050</t>
  </si>
  <si>
    <t>5110184301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</si>
  <si>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</si>
  <si>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5110284303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</si>
  <si>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</si>
  <si>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5700000000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</si>
  <si>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</si>
  <si>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5800000000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</si>
  <si>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</si>
  <si>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6900000000</t>
  </si>
  <si>
    <t>Субвенции на организацию и обеспечение отдыха и оздоровления детей, в том числе в этнической среде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</si>
  <si>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</si>
  <si>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</si>
  <si>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</si>
  <si>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</si>
  <si>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9000000000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</si>
  <si>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</si>
  <si>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ИТОГО:</t>
  </si>
  <si>
    <t>58Г0184200</t>
  </si>
  <si>
    <t>71003D9300</t>
  </si>
  <si>
    <t>Муниципальная программа "Реализация отдельных государственных полномочий в сфере опеки и попечительства на 2019-2025 годы и на период до 2030 года"</t>
  </si>
  <si>
    <t>Муниципальная программа "Развитие образования в городе Радужный на 2019-2025 годы и на период до 2030 года"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</si>
  <si>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</si>
  <si>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</si>
  <si>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</si>
  <si>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</si>
  <si>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Субвенция на реализацию программ дошкольного образования муниципальным образовательным организациям</t>
  </si>
  <si>
    <t>Субвенция на реализацию основных общеобразовательных программ муниципальным общеобразовательным организациям</t>
  </si>
  <si>
    <t>5110284305</t>
  </si>
  <si>
    <t>5110384030</t>
  </si>
  <si>
    <t>5850384280</t>
  </si>
  <si>
    <t>Субвенции на организацию мероприятий при осуществлении деятельности по обращению с животными без владельцев</t>
  </si>
  <si>
    <t>6900284080</t>
  </si>
  <si>
    <t>6900384080</t>
  </si>
  <si>
    <t>7100000000</t>
  </si>
  <si>
    <t>7100351200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</si>
  <si>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</si>
  <si>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7100359300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</si>
  <si>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</si>
  <si>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7100384100</t>
  </si>
  <si>
    <t>7100384120</t>
  </si>
  <si>
    <t>7100384250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</si>
  <si>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</si>
  <si>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7100384270</t>
  </si>
  <si>
    <t>7100384290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</si>
  <si>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</si>
  <si>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Субвенции на проведение Всероссийской переписи населения 2020 года</t>
  </si>
  <si>
    <t>7100954690</t>
  </si>
  <si>
    <t>7600000000</t>
  </si>
  <si>
    <t>7600284060</t>
  </si>
  <si>
    <t>7600484310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</si>
  <si>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</si>
  <si>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Уточненные ассигнования на 2021 год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</si>
  <si>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</si>
  <si>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Субвенция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ими)</t>
  </si>
  <si>
    <t>Субвенции на поддержку и развитие  животноводства</t>
  </si>
  <si>
    <t>Субвенция на осуществление деятельности по опеке и попечительству</t>
  </si>
  <si>
    <t>90Е0184350</t>
  </si>
  <si>
    <t>Субвенция на выплату компенсации педагогическим работникам за работу по подготовке и проведению единого государственного экзамена,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</si>
  <si>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76004R0820</t>
  </si>
  <si>
    <t>Непрограммные направления деятельности</t>
  </si>
  <si>
    <t>Распределение межбюджетных субвенций по целевым статьям (муниципальным программам и непрограммным направлениям деятельности) классификации расходов бюджета города Радужный на 2021 год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</si>
  <si>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</si>
  <si>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Утвержденные ассигнования на 2021 год (решение Думы от 24.06.2021 №79)</t>
  </si>
  <si>
    <t>Уточнены бюджетные ассигнования  в связи с фактически сложившимися расходами.</t>
  </si>
  <si>
    <t>Выделены бюджетные ассигнования на  приобретение квартиры для одного инвалида</t>
  </si>
  <si>
    <t>Уточнены бюджетные ассигнования в связи с тем, что аукционы на приобретение билетов в выездные лагеря за проезд детей к месту отдыха и обратно признаны не состоявшимися</t>
  </si>
  <si>
    <t>Перераспределение бюджетных ассигнований, предусмотренных  на Всероссийскую перепись населения между муниципальными образованиями ХМАО-Югры</t>
  </si>
  <si>
    <t>Уточнены бюджетные ассигнования  в связи с уменьшением стоимости сертификата (Постановление Правительства ХМАО-Югры от 18.01.2019 №7-п "О порядке предоставления сертификата на оплату услуг по подготовке лиц, выразивших желание принять нав воспитание в свою семью ребенка, оставшегося без попечения родителей, на территории РФ")</t>
  </si>
  <si>
    <t>Увеличены бюджетные ассигнования  в связи с увеличением потребности на предоставление субсидии юридическим лицам в целях возмещения затрат в связи с производством сельскохозяйственной продукции</t>
  </si>
  <si>
    <t>Уточнены бюджетные ассигнования  в связи с уменьшением контингента получателей</t>
  </si>
  <si>
    <t>Увеличены бюджетные ассигнования в связи с увеличением норматива на 1 учащегося (Постановление Правительства ХМАО-Югры от 30.12.2016 №567-п)</t>
  </si>
  <si>
    <t>Уточнены бюджетные ассигнования  в связи с экономией после проведения аукционов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</si>
</sst>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\.00\.00"/>
    <numFmt numFmtId="165" formatCode="0000000"/>
    <numFmt numFmtId="166" formatCode="#,##0.00;[Red]\-#,##0.00;0.00"/>
    <numFmt numFmtId="167" formatCode="#,##0.00_ ;[Red]\-#,##0.0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Alignment="1">
      <alignment horizontal="right"/>
    </xf>
    <xf numFmtId="0" fontId="3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>
      <alignment wrapText="1"/>
    </xf>
    <xf numFmtId="164" fontId="5" fillId="0" borderId="12" xfId="1" applyNumberFormat="1" applyFont="1" applyFill="1" applyBorder="1" applyAlignment="1" applyProtection="1">
      <alignment vertical="center" wrapText="1"/>
      <protection hidden="1"/>
    </xf>
    <xf numFmtId="0" fontId="5" fillId="0" borderId="10" xfId="1" applyFont="1" applyFill="1" applyBorder="1" applyAlignment="1">
      <alignment wrapText="1"/>
    </xf>
    <xf numFmtId="0" fontId="3" fillId="2" borderId="10" xfId="1" applyFont="1" applyFill="1" applyBorder="1" applyAlignment="1">
      <alignment wrapText="1"/>
    </xf>
    <xf numFmtId="0" fontId="6" fillId="2" borderId="0" xfId="1" applyFont="1" applyFill="1" applyAlignment="1">
      <alignment horizontal="right"/>
    </xf>
    <xf numFmtId="164" fontId="7" fillId="0" borderId="6" xfId="2" applyNumberFormat="1" applyFont="1" applyFill="1" applyBorder="1" applyAlignment="1" applyProtection="1">
      <alignment vertical="center" wrapText="1"/>
      <protection hidden="1"/>
    </xf>
    <xf numFmtId="165" fontId="7" fillId="0" borderId="7" xfId="2" applyNumberFormat="1" applyFont="1" applyFill="1" applyBorder="1" applyAlignment="1" applyProtection="1">
      <alignment horizontal="right" vertical="center" wrapText="1"/>
      <protection hidden="1"/>
    </xf>
    <xf numFmtId="166" fontId="7" fillId="0" borderId="7" xfId="1" applyNumberFormat="1" applyFont="1" applyFill="1" applyBorder="1" applyAlignment="1" applyProtection="1">
      <alignment vertical="center"/>
      <protection hidden="1"/>
    </xf>
    <xf numFmtId="164" fontId="2" fillId="0" borderId="8" xfId="2" applyNumberFormat="1" applyFont="1" applyFill="1" applyBorder="1" applyAlignment="1" applyProtection="1">
      <alignment vertical="center" wrapText="1"/>
      <protection hidden="1"/>
    </xf>
    <xf numFmtId="165" fontId="2" fillId="0" borderId="9" xfId="2" applyNumberFormat="1" applyFont="1" applyFill="1" applyBorder="1" applyAlignment="1" applyProtection="1">
      <alignment horizontal="right" vertical="center" wrapText="1"/>
      <protection hidden="1"/>
    </xf>
    <xf numFmtId="166" fontId="2" fillId="0" borderId="11" xfId="2" applyNumberFormat="1" applyFont="1" applyFill="1" applyBorder="1" applyAlignment="1" applyProtection="1">
      <alignment vertical="center"/>
      <protection hidden="1"/>
    </xf>
    <xf numFmtId="166" fontId="2" fillId="0" borderId="9" xfId="1" applyNumberFormat="1" applyFont="1" applyFill="1" applyBorder="1" applyAlignment="1" applyProtection="1">
      <alignment vertical="center"/>
      <protection hidden="1"/>
    </xf>
    <xf numFmtId="164" fontId="7" fillId="0" borderId="8" xfId="2" applyNumberFormat="1" applyFont="1" applyFill="1" applyBorder="1" applyAlignment="1" applyProtection="1">
      <alignment vertical="center" wrapText="1"/>
      <protection hidden="1"/>
    </xf>
    <xf numFmtId="165" fontId="7" fillId="0" borderId="9" xfId="2" applyNumberFormat="1" applyFont="1" applyFill="1" applyBorder="1" applyAlignment="1" applyProtection="1">
      <alignment horizontal="right" vertical="center" wrapText="1"/>
      <protection hidden="1"/>
    </xf>
    <xf numFmtId="166" fontId="2" fillId="0" borderId="14" xfId="2" applyNumberFormat="1" applyFont="1" applyFill="1" applyBorder="1" applyAlignment="1" applyProtection="1">
      <alignment vertical="center"/>
      <protection hidden="1"/>
    </xf>
    <xf numFmtId="0" fontId="3" fillId="0" borderId="15" xfId="1" applyFont="1" applyFill="1" applyBorder="1" applyAlignment="1">
      <alignment wrapText="1"/>
    </xf>
    <xf numFmtId="165" fontId="2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Font="1" applyFill="1" applyBorder="1" applyAlignment="1">
      <alignment wrapText="1"/>
    </xf>
    <xf numFmtId="164" fontId="2" fillId="0" borderId="17" xfId="2" applyNumberFormat="1" applyFont="1" applyFill="1" applyBorder="1" applyAlignment="1" applyProtection="1">
      <alignment vertical="center" wrapText="1"/>
      <protection hidden="1"/>
    </xf>
    <xf numFmtId="165" fontId="2" fillId="0" borderId="18" xfId="2" applyNumberFormat="1" applyFont="1" applyFill="1" applyBorder="1" applyAlignment="1" applyProtection="1">
      <alignment horizontal="right" vertical="center" wrapText="1"/>
      <protection hidden="1"/>
    </xf>
    <xf numFmtId="166" fontId="2" fillId="0" borderId="19" xfId="2" applyNumberFormat="1" applyFont="1" applyFill="1" applyBorder="1" applyAlignment="1" applyProtection="1">
      <alignment vertical="center"/>
      <protection hidden="1"/>
    </xf>
    <xf numFmtId="166" fontId="2" fillId="0" borderId="18" xfId="1" applyNumberFormat="1" applyFont="1" applyFill="1" applyBorder="1" applyAlignment="1" applyProtection="1">
      <alignment vertical="center"/>
      <protection hidden="1"/>
    </xf>
    <xf numFmtId="166" fontId="7" fillId="0" borderId="9" xfId="1" applyNumberFormat="1" applyFont="1" applyFill="1" applyBorder="1" applyAlignment="1" applyProtection="1">
      <alignment vertical="center"/>
      <protection hidden="1"/>
    </xf>
    <xf numFmtId="0" fontId="5" fillId="2" borderId="10" xfId="1" applyFont="1" applyFill="1" applyBorder="1" applyAlignment="1">
      <alignment wrapText="1"/>
    </xf>
    <xf numFmtId="0" fontId="4" fillId="0" borderId="21" xfId="2" applyNumberFormat="1" applyFont="1" applyFill="1" applyBorder="1" applyAlignment="1" applyProtection="1">
      <alignment horizontal="center"/>
      <protection hidden="1"/>
    </xf>
    <xf numFmtId="0" fontId="4" fillId="0" borderId="21" xfId="2" applyNumberFormat="1" applyFont="1" applyFill="1" applyBorder="1" applyAlignment="1" applyProtection="1">
      <protection hidden="1"/>
    </xf>
    <xf numFmtId="167" fontId="4" fillId="0" borderId="22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>
      <alignment vertical="center" wrapText="1"/>
    </xf>
    <xf numFmtId="2" fontId="7" fillId="0" borderId="11" xfId="1" applyNumberFormat="1" applyFont="1" applyFill="1" applyBorder="1" applyAlignment="1">
      <alignment vertical="center"/>
    </xf>
    <xf numFmtId="2" fontId="7" fillId="0" borderId="16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/>
    <xf numFmtId="0" fontId="3" fillId="2" borderId="0" xfId="1" applyFont="1" applyFill="1"/>
    <xf numFmtId="0" fontId="6" fillId="0" borderId="0" xfId="1" applyFont="1" applyFill="1"/>
    <xf numFmtId="0" fontId="3" fillId="0" borderId="0" xfId="1" applyFont="1"/>
    <xf numFmtId="0" fontId="3" fillId="0" borderId="0" xfId="1" applyNumberFormat="1" applyFont="1" applyFill="1" applyAlignment="1" applyProtection="1">
      <alignment wrapText="1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3" xfId="1" applyFont="1" applyFill="1" applyBorder="1"/>
    <xf numFmtId="0" fontId="3" fillId="0" borderId="10" xfId="1" applyFont="1" applyFill="1" applyBorder="1"/>
    <xf numFmtId="0" fontId="5" fillId="0" borderId="10" xfId="1" applyFont="1" applyFill="1" applyBorder="1"/>
    <xf numFmtId="0" fontId="4" fillId="0" borderId="23" xfId="1" applyFont="1" applyFill="1" applyBorder="1"/>
    <xf numFmtId="167" fontId="3" fillId="0" borderId="0" xfId="1" applyNumberFormat="1" applyFont="1" applyFill="1"/>
    <xf numFmtId="0" fontId="6" fillId="0" borderId="0" xfId="1" applyFont="1" applyFill="1" applyAlignment="1">
      <alignment horizontal="right"/>
    </xf>
    <xf numFmtId="0" fontId="3" fillId="0" borderId="20" xfId="1" applyFont="1" applyFill="1" applyBorder="1" applyAlignment="1">
      <alignment vertical="center" wrapText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0" applyFont="1" applyAlignment="1">
      <alignment horizontal="center"/>
    </xf>
    <xf numFmtId="0" fontId="3" fillId="0" borderId="15" xfId="1" applyFont="1" applyFill="1" applyBorder="1" applyAlignment="1">
      <alignment horizontal="left" wrapText="1"/>
    </xf>
    <xf numFmtId="0" fontId="3" fillId="0" borderId="24" xfId="1" applyFont="1" applyFill="1" applyBorder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Обычный 2 10 2 2 2" xfId="4" xr:uid="{00000000-0005-0000-0000-000002000000}"/>
    <cellStyle name="Обычный 2 10 3" xfId="3" xr:uid="{00000000-0005-0000-0000-000003000000}"/>
    <cellStyle name="Обычный 2 2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48"/>
  <sheetViews>
    <sheetView showGridLines="0" tabSelected="1" view="pageBreakPreview" zoomScaleNormal="100" zoomScaleSheetLayoutView="100" workbookViewId="0">
      <selection activeCell="C47" sqref="C47"/>
    </sheetView>
  </sheetViews>
  <sheetFormatPr defaultColWidth="9.140625" defaultRowHeight="12.75" x14ac:dyDescent="0.2"/>
  <cols>
    <col min="1" max="1" width="72.85546875" style="41" customWidth="1"/>
    <col min="2" max="2" width="13.42578125" style="41" customWidth="1"/>
    <col min="3" max="3" width="16.7109375" style="41" customWidth="1"/>
    <col min="4" max="4" width="17.85546875" style="41" customWidth="1"/>
    <col min="5" max="5" width="18.7109375" style="41" customWidth="1"/>
    <col min="6" max="6" width="33.7109375" style="41" customWidth="1"/>
    <col min="7" max="16384" width="9.140625" style="44"/>
  </cols>
  <sheetData>
    <row r="1" spans="1:6" ht="15" x14ac:dyDescent="0.25">
      <c r="D1" s="42"/>
      <c r="E1" s="43"/>
      <c r="F1" s="11" t="s">
        <v>0</v>
      </c>
    </row>
    <row r="2" spans="1:6" ht="15" x14ac:dyDescent="0.25">
      <c r="A2" s="2"/>
      <c r="B2" s="3" t="s">
        <v>1</v>
      </c>
      <c r="C2" s="3"/>
      <c r="D2" s="42"/>
      <c r="E2" s="43"/>
      <c r="F2" s="11" t="s">
        <v>2</v>
      </c>
    </row>
    <row r="3" spans="1:6" ht="12.75" customHeight="1" x14ac:dyDescent="0.25">
      <c r="A3" s="2"/>
      <c r="B3" s="3"/>
      <c r="C3" s="3"/>
      <c r="F3" s="1"/>
    </row>
    <row r="4" spans="1:6" ht="12.75" customHeight="1" x14ac:dyDescent="0.2">
      <c r="A4" s="3"/>
      <c r="B4" s="45"/>
      <c r="C4" s="45"/>
    </row>
    <row r="5" spans="1:6" ht="44.25" customHeight="1" x14ac:dyDescent="0.3">
      <c r="A5" s="54" t="s">
        <v>71</v>
      </c>
      <c r="B5" s="54"/>
      <c r="C5" s="54"/>
      <c r="D5" s="55"/>
      <c r="E5" s="55"/>
      <c r="F5" s="55"/>
    </row>
    <row r="6" spans="1:6" ht="20.25" customHeight="1" thickBot="1" x14ac:dyDescent="0.3">
      <c r="A6" s="46"/>
      <c r="B6" s="46"/>
      <c r="C6" s="2"/>
      <c r="F6" s="52" t="s">
        <v>3</v>
      </c>
    </row>
    <row r="7" spans="1:6" ht="88.5" customHeight="1" thickBot="1" x14ac:dyDescent="0.25">
      <c r="A7" s="34" t="s">
        <v>4</v>
      </c>
      <c r="B7" s="35" t="s">
        <v>5</v>
      </c>
      <c r="C7" s="36" t="s">
        <v>73</v>
      </c>
      <c r="D7" s="37" t="s">
        <v>6</v>
      </c>
      <c r="E7" s="37" t="s">
        <v>62</v>
      </c>
      <c r="F7" s="37" t="s">
        <v>7</v>
      </c>
    </row>
    <row r="8" spans="1:6" ht="14.25" customHeight="1" thickBot="1" x14ac:dyDescent="0.25">
      <c r="A8" s="5">
        <v>1</v>
      </c>
      <c r="B8" s="4">
        <v>2</v>
      </c>
      <c r="C8" s="4">
        <v>3</v>
      </c>
      <c r="D8" s="6">
        <v>4</v>
      </c>
      <c r="E8" s="6">
        <v>5</v>
      </c>
      <c r="F8" s="4">
        <v>6</v>
      </c>
    </row>
    <row r="9" spans="1:6" ht="31.5" x14ac:dyDescent="0.2">
      <c r="A9" s="12" t="s">
        <v>31</v>
      </c>
      <c r="B9" s="13" t="s">
        <v>8</v>
      </c>
      <c r="C9" s="14">
        <f>C10+C11+C12+C13+C14</f>
        <v>1274669.7</v>
      </c>
      <c r="D9" s="14">
        <f>SUM(D10:D14)</f>
        <v>-11716.400000000103</v>
      </c>
      <c r="E9" s="14">
        <f>E10+E11+E12+E13+E14</f>
        <v>1262953.2999999998</v>
      </c>
      <c r="F9" s="47"/>
    </row>
    <row r="10" spans="1:6" s="41" customFormat="1" ht="47.25" x14ac:dyDescent="0.2">
      <c r="A10" s="15" t="s">
        <v>9</v>
      </c>
      <c r="B10" s="16" t="s">
        <v>10</v>
      </c>
      <c r="C10" s="18">
        <v>37988</v>
      </c>
      <c r="D10" s="18">
        <f>E10-C10</f>
        <v>0</v>
      </c>
      <c r="E10" s="18">
        <v>37988</v>
      </c>
      <c r="F10" s="48"/>
    </row>
    <row r="11" spans="1:6" s="41" customFormat="1" ht="67.900000000000006" customHeight="1" x14ac:dyDescent="0.2">
      <c r="A11" s="15" t="s">
        <v>36</v>
      </c>
      <c r="B11" s="16" t="s">
        <v>11</v>
      </c>
      <c r="C11" s="18">
        <v>531242.4</v>
      </c>
      <c r="D11" s="18">
        <f t="shared" ref="D11:D44" si="0">E11-C11</f>
        <v>-24853.400000000023</v>
      </c>
      <c r="E11" s="18">
        <v>506389</v>
      </c>
      <c r="F11" s="38" t="s">
        <v>80</v>
      </c>
    </row>
    <row r="12" spans="1:6" s="41" customFormat="1" ht="79.900000000000006" customHeight="1" x14ac:dyDescent="0.2">
      <c r="A12" s="15" t="s">
        <v>37</v>
      </c>
      <c r="B12" s="16" t="s">
        <v>13</v>
      </c>
      <c r="C12" s="18">
        <v>602460.9</v>
      </c>
      <c r="D12" s="18">
        <f t="shared" si="0"/>
        <v>13313.289999999921</v>
      </c>
      <c r="E12" s="18">
        <v>615774.18999999994</v>
      </c>
      <c r="F12" s="38" t="s">
        <v>81</v>
      </c>
    </row>
    <row r="13" spans="1:6" s="41" customFormat="1" ht="94.5" x14ac:dyDescent="0.2">
      <c r="A13" s="15" t="s">
        <v>68</v>
      </c>
      <c r="B13" s="16" t="s">
        <v>38</v>
      </c>
      <c r="C13" s="18">
        <v>2259</v>
      </c>
      <c r="D13" s="18">
        <f t="shared" si="0"/>
        <v>-176.28999999999996</v>
      </c>
      <c r="E13" s="18">
        <v>2082.71</v>
      </c>
      <c r="F13" s="38" t="s">
        <v>74</v>
      </c>
    </row>
    <row r="14" spans="1:6" ht="90" customHeight="1" x14ac:dyDescent="0.2">
      <c r="A14" s="15" t="s">
        <v>12</v>
      </c>
      <c r="B14" s="16" t="s">
        <v>39</v>
      </c>
      <c r="C14" s="18">
        <v>100719.4</v>
      </c>
      <c r="D14" s="18">
        <f t="shared" si="0"/>
        <v>0</v>
      </c>
      <c r="E14" s="18">
        <v>100719.4</v>
      </c>
      <c r="F14" s="7"/>
    </row>
    <row r="15" spans="1:6" ht="47.25" x14ac:dyDescent="0.2">
      <c r="A15" s="19" t="s">
        <v>32</v>
      </c>
      <c r="B15" s="20" t="s">
        <v>15</v>
      </c>
      <c r="C15" s="29">
        <f>C16+C18+C17</f>
        <v>972.5</v>
      </c>
      <c r="D15" s="29">
        <f t="shared" si="0"/>
        <v>1030.3</v>
      </c>
      <c r="E15" s="29">
        <f>E16+E18+E17</f>
        <v>2002.8</v>
      </c>
      <c r="F15" s="30"/>
    </row>
    <row r="16" spans="1:6" ht="58.5" customHeight="1" x14ac:dyDescent="0.2">
      <c r="A16" s="15" t="s">
        <v>63</v>
      </c>
      <c r="B16" s="16">
        <v>5720151350</v>
      </c>
      <c r="C16" s="18">
        <v>945.1</v>
      </c>
      <c r="D16" s="18">
        <f t="shared" si="0"/>
        <v>0</v>
      </c>
      <c r="E16" s="18">
        <v>945.1</v>
      </c>
      <c r="F16" s="10"/>
    </row>
    <row r="17" spans="1:6" ht="71.45" customHeight="1" x14ac:dyDescent="0.2">
      <c r="A17" s="15" t="s">
        <v>72</v>
      </c>
      <c r="B17" s="16">
        <v>5720151760</v>
      </c>
      <c r="C17" s="18">
        <v>0</v>
      </c>
      <c r="D17" s="18">
        <f t="shared" si="0"/>
        <v>1030.3</v>
      </c>
      <c r="E17" s="18">
        <v>1030.3</v>
      </c>
      <c r="F17" s="38" t="s">
        <v>75</v>
      </c>
    </row>
    <row r="18" spans="1:6" ht="119.25" customHeight="1" x14ac:dyDescent="0.2">
      <c r="A18" s="15" t="s">
        <v>16</v>
      </c>
      <c r="B18" s="16">
        <v>5720384220</v>
      </c>
      <c r="C18" s="18">
        <v>27.4</v>
      </c>
      <c r="D18" s="18">
        <f t="shared" si="0"/>
        <v>0</v>
      </c>
      <c r="E18" s="18">
        <v>27.4</v>
      </c>
      <c r="F18" s="10"/>
    </row>
    <row r="19" spans="1:6" ht="47.25" x14ac:dyDescent="0.2">
      <c r="A19" s="19" t="s">
        <v>33</v>
      </c>
      <c r="B19" s="20" t="s">
        <v>17</v>
      </c>
      <c r="C19" s="29">
        <f>C20+C21</f>
        <v>1337.9</v>
      </c>
      <c r="D19" s="29">
        <f t="shared" si="0"/>
        <v>0</v>
      </c>
      <c r="E19" s="29">
        <f>E20+E21</f>
        <v>1337.9</v>
      </c>
      <c r="F19" s="30"/>
    </row>
    <row r="20" spans="1:6" ht="47.25" x14ac:dyDescent="0.2">
      <c r="A20" s="15" t="s">
        <v>18</v>
      </c>
      <c r="B20" s="16" t="s">
        <v>40</v>
      </c>
      <c r="C20" s="17">
        <v>336.5</v>
      </c>
      <c r="D20" s="18">
        <f t="shared" si="0"/>
        <v>0</v>
      </c>
      <c r="E20" s="17">
        <v>336.5</v>
      </c>
      <c r="F20" s="48"/>
    </row>
    <row r="21" spans="1:6" ht="31.5" x14ac:dyDescent="0.2">
      <c r="A21" s="15" t="s">
        <v>41</v>
      </c>
      <c r="B21" s="16" t="s">
        <v>28</v>
      </c>
      <c r="C21" s="17">
        <v>1001.4</v>
      </c>
      <c r="D21" s="18">
        <f t="shared" si="0"/>
        <v>0</v>
      </c>
      <c r="E21" s="17">
        <v>1001.4</v>
      </c>
      <c r="F21" s="7"/>
    </row>
    <row r="22" spans="1:6" ht="47.25" x14ac:dyDescent="0.2">
      <c r="A22" s="19" t="s">
        <v>34</v>
      </c>
      <c r="B22" s="20" t="s">
        <v>19</v>
      </c>
      <c r="C22" s="29">
        <f>+C23+C24</f>
        <v>12550.5</v>
      </c>
      <c r="D22" s="29">
        <f t="shared" ref="D22:E22" si="1">+D23+D24</f>
        <v>-10196</v>
      </c>
      <c r="E22" s="29">
        <f t="shared" si="1"/>
        <v>2354.5</v>
      </c>
      <c r="F22" s="49"/>
    </row>
    <row r="23" spans="1:6" ht="63.75" x14ac:dyDescent="0.2">
      <c r="A23" s="15" t="s">
        <v>20</v>
      </c>
      <c r="B23" s="16" t="s">
        <v>42</v>
      </c>
      <c r="C23" s="17">
        <v>12120.2</v>
      </c>
      <c r="D23" s="18">
        <f t="shared" si="0"/>
        <v>-10196</v>
      </c>
      <c r="E23" s="17">
        <v>1924.2</v>
      </c>
      <c r="F23" s="7" t="s">
        <v>76</v>
      </c>
    </row>
    <row r="24" spans="1:6" ht="31.5" x14ac:dyDescent="0.2">
      <c r="A24" s="15" t="s">
        <v>20</v>
      </c>
      <c r="B24" s="16" t="s">
        <v>43</v>
      </c>
      <c r="C24" s="17">
        <v>430.3</v>
      </c>
      <c r="D24" s="18">
        <f t="shared" si="0"/>
        <v>0</v>
      </c>
      <c r="E24" s="17">
        <v>430.3</v>
      </c>
      <c r="F24" s="8"/>
    </row>
    <row r="25" spans="1:6" ht="78.75" x14ac:dyDescent="0.2">
      <c r="A25" s="19" t="s">
        <v>35</v>
      </c>
      <c r="B25" s="20" t="s">
        <v>44</v>
      </c>
      <c r="C25" s="29">
        <f>C26+C27+C28+C29+C30+C31+C32+C33+C34</f>
        <v>15728.699999999999</v>
      </c>
      <c r="D25" s="29">
        <f t="shared" si="0"/>
        <v>-208.59999999999854</v>
      </c>
      <c r="E25" s="29">
        <f>E26+E27+E28+E29+E30+E31+E32+E33+E34</f>
        <v>15520.1</v>
      </c>
      <c r="F25" s="9"/>
    </row>
    <row r="26" spans="1:6" ht="47.25" x14ac:dyDescent="0.2">
      <c r="A26" s="15" t="s">
        <v>21</v>
      </c>
      <c r="B26" s="16" t="s">
        <v>45</v>
      </c>
      <c r="C26" s="17">
        <v>6.2</v>
      </c>
      <c r="D26" s="18">
        <f t="shared" si="0"/>
        <v>0</v>
      </c>
      <c r="E26" s="17">
        <v>6.2</v>
      </c>
      <c r="F26" s="7"/>
    </row>
    <row r="27" spans="1:6" ht="47.25" x14ac:dyDescent="0.2">
      <c r="A27" s="15" t="s">
        <v>46</v>
      </c>
      <c r="B27" s="16" t="s">
        <v>47</v>
      </c>
      <c r="C27" s="17">
        <v>4043.3</v>
      </c>
      <c r="D27" s="18">
        <f t="shared" si="0"/>
        <v>0</v>
      </c>
      <c r="E27" s="17">
        <v>4043.3</v>
      </c>
      <c r="F27" s="7"/>
    </row>
    <row r="28" spans="1:6" ht="63" x14ac:dyDescent="0.2">
      <c r="A28" s="15" t="s">
        <v>48</v>
      </c>
      <c r="B28" s="16" t="s">
        <v>49</v>
      </c>
      <c r="C28" s="17">
        <v>283.39999999999998</v>
      </c>
      <c r="D28" s="18">
        <f t="shared" si="0"/>
        <v>0</v>
      </c>
      <c r="E28" s="17">
        <v>283.39999999999998</v>
      </c>
      <c r="F28" s="7"/>
    </row>
    <row r="29" spans="1:6" ht="47.25" x14ac:dyDescent="0.2">
      <c r="A29" s="15" t="s">
        <v>24</v>
      </c>
      <c r="B29" s="16" t="s">
        <v>50</v>
      </c>
      <c r="C29" s="17">
        <v>1561.3</v>
      </c>
      <c r="D29" s="18">
        <f t="shared" si="0"/>
        <v>0</v>
      </c>
      <c r="E29" s="17">
        <v>1561.3</v>
      </c>
      <c r="F29" s="7"/>
    </row>
    <row r="30" spans="1:6" ht="110.25" x14ac:dyDescent="0.2">
      <c r="A30" s="15" t="s">
        <v>22</v>
      </c>
      <c r="B30" s="16" t="s">
        <v>51</v>
      </c>
      <c r="C30" s="17">
        <v>1741.3</v>
      </c>
      <c r="D30" s="18">
        <f t="shared" si="0"/>
        <v>0</v>
      </c>
      <c r="E30" s="17">
        <v>1741.3</v>
      </c>
      <c r="F30" s="7"/>
    </row>
    <row r="31" spans="1:6" ht="63" x14ac:dyDescent="0.2">
      <c r="A31" s="15" t="s">
        <v>52</v>
      </c>
      <c r="B31" s="16" t="s">
        <v>53</v>
      </c>
      <c r="C31" s="17">
        <v>6079.5</v>
      </c>
      <c r="D31" s="18">
        <f t="shared" si="0"/>
        <v>0</v>
      </c>
      <c r="E31" s="17">
        <v>6079.5</v>
      </c>
      <c r="F31" s="7"/>
    </row>
    <row r="32" spans="1:6" ht="47.25" x14ac:dyDescent="0.2">
      <c r="A32" s="15" t="s">
        <v>23</v>
      </c>
      <c r="B32" s="16" t="s">
        <v>54</v>
      </c>
      <c r="C32" s="17">
        <v>120.9</v>
      </c>
      <c r="D32" s="18">
        <f t="shared" si="0"/>
        <v>0</v>
      </c>
      <c r="E32" s="17">
        <v>120.9</v>
      </c>
      <c r="F32" s="7"/>
    </row>
    <row r="33" spans="1:6" ht="63" x14ac:dyDescent="0.2">
      <c r="A33" s="15" t="s">
        <v>55</v>
      </c>
      <c r="B33" s="16" t="s">
        <v>29</v>
      </c>
      <c r="C33" s="17">
        <v>1225</v>
      </c>
      <c r="D33" s="18">
        <f t="shared" si="0"/>
        <v>0</v>
      </c>
      <c r="E33" s="17">
        <v>1225</v>
      </c>
      <c r="F33" s="9"/>
    </row>
    <row r="34" spans="1:6" ht="63.75" x14ac:dyDescent="0.2">
      <c r="A34" s="15" t="s">
        <v>56</v>
      </c>
      <c r="B34" s="16" t="s">
        <v>57</v>
      </c>
      <c r="C34" s="17">
        <v>667.8</v>
      </c>
      <c r="D34" s="18">
        <f t="shared" si="0"/>
        <v>-208.59999999999997</v>
      </c>
      <c r="E34" s="17">
        <v>459.2</v>
      </c>
      <c r="F34" s="7" t="s">
        <v>77</v>
      </c>
    </row>
    <row r="35" spans="1:6" ht="47.25" x14ac:dyDescent="0.2">
      <c r="A35" s="19" t="s">
        <v>30</v>
      </c>
      <c r="B35" s="20" t="s">
        <v>58</v>
      </c>
      <c r="C35" s="29">
        <f>SUM(C36:C42)</f>
        <v>85740.3</v>
      </c>
      <c r="D35" s="29">
        <f>SUM(D36:D42)</f>
        <v>-4762.1000000000004</v>
      </c>
      <c r="E35" s="29">
        <f>SUM(E36:E42)</f>
        <v>80978.200000000012</v>
      </c>
      <c r="F35" s="9"/>
    </row>
    <row r="36" spans="1:6" ht="31.5" customHeight="1" x14ac:dyDescent="0.2">
      <c r="A36" s="15" t="s">
        <v>66</v>
      </c>
      <c r="B36" s="16">
        <v>7600184320</v>
      </c>
      <c r="C36" s="17">
        <v>17878.099999999999</v>
      </c>
      <c r="D36" s="18">
        <f t="shared" si="0"/>
        <v>0</v>
      </c>
      <c r="E36" s="17">
        <v>17878.099999999999</v>
      </c>
      <c r="F36" s="56"/>
    </row>
    <row r="37" spans="1:6" ht="137.25" hidden="1" customHeight="1" x14ac:dyDescent="0.2">
      <c r="A37" s="15" t="s">
        <v>64</v>
      </c>
      <c r="B37" s="16">
        <v>7600184321</v>
      </c>
      <c r="C37" s="17">
        <v>0</v>
      </c>
      <c r="D37" s="18">
        <f t="shared" ref="D37" si="2">E37-C37</f>
        <v>0</v>
      </c>
      <c r="E37" s="17">
        <v>0</v>
      </c>
      <c r="F37" s="57"/>
    </row>
    <row r="38" spans="1:6" ht="63" x14ac:dyDescent="0.2">
      <c r="A38" s="15" t="s">
        <v>26</v>
      </c>
      <c r="B38" s="16" t="s">
        <v>59</v>
      </c>
      <c r="C38" s="17">
        <v>46199.6</v>
      </c>
      <c r="D38" s="18">
        <f t="shared" si="0"/>
        <v>0</v>
      </c>
      <c r="E38" s="17">
        <v>46199.6</v>
      </c>
      <c r="F38" s="7"/>
    </row>
    <row r="39" spans="1:6" ht="36" customHeight="1" x14ac:dyDescent="0.2">
      <c r="A39" s="15" t="s">
        <v>66</v>
      </c>
      <c r="B39" s="16">
        <v>7600384320</v>
      </c>
      <c r="C39" s="17">
        <v>638.79999999999995</v>
      </c>
      <c r="D39" s="18">
        <f t="shared" ref="D39" si="3">E39-C39</f>
        <v>0</v>
      </c>
      <c r="E39" s="17">
        <v>638.79999999999995</v>
      </c>
      <c r="F39" s="22"/>
    </row>
    <row r="40" spans="1:6" s="41" customFormat="1" ht="47.25" x14ac:dyDescent="0.2">
      <c r="A40" s="15" t="s">
        <v>14</v>
      </c>
      <c r="B40" s="16" t="s">
        <v>60</v>
      </c>
      <c r="C40" s="21">
        <v>15020.1</v>
      </c>
      <c r="D40" s="18">
        <f t="shared" si="0"/>
        <v>-4723.5</v>
      </c>
      <c r="E40" s="21">
        <v>10296.6</v>
      </c>
      <c r="F40" s="7" t="s">
        <v>82</v>
      </c>
    </row>
    <row r="41" spans="1:6" ht="58.5" customHeight="1" x14ac:dyDescent="0.25">
      <c r="A41" s="15" t="s">
        <v>61</v>
      </c>
      <c r="B41" s="23" t="s">
        <v>69</v>
      </c>
      <c r="C41" s="17">
        <v>5000</v>
      </c>
      <c r="D41" s="18">
        <f>E41-C41</f>
        <v>0</v>
      </c>
      <c r="E41" s="17">
        <v>5000</v>
      </c>
      <c r="F41" s="24"/>
    </row>
    <row r="42" spans="1:6" ht="152.44999999999999" customHeight="1" x14ac:dyDescent="0.2">
      <c r="A42" s="15" t="s">
        <v>66</v>
      </c>
      <c r="B42" s="16">
        <v>7600584320</v>
      </c>
      <c r="C42" s="17">
        <v>1003.7</v>
      </c>
      <c r="D42" s="18">
        <f t="shared" ref="D42" si="4">E42-C42</f>
        <v>-38.600000000000023</v>
      </c>
      <c r="E42" s="17">
        <v>965.1</v>
      </c>
      <c r="F42" s="7" t="s">
        <v>78</v>
      </c>
    </row>
    <row r="43" spans="1:6" ht="27" customHeight="1" x14ac:dyDescent="0.2">
      <c r="A43" s="19" t="s">
        <v>70</v>
      </c>
      <c r="B43" s="20" t="s">
        <v>25</v>
      </c>
      <c r="C43" s="39">
        <f>C44</f>
        <v>237</v>
      </c>
      <c r="D43" s="40">
        <f t="shared" si="0"/>
        <v>461.20000000000005</v>
      </c>
      <c r="E43" s="39">
        <f>E44</f>
        <v>698.2</v>
      </c>
      <c r="F43" s="48"/>
    </row>
    <row r="44" spans="1:6" ht="108.6" customHeight="1" thickBot="1" x14ac:dyDescent="0.25">
      <c r="A44" s="25" t="s">
        <v>65</v>
      </c>
      <c r="B44" s="26" t="s">
        <v>67</v>
      </c>
      <c r="C44" s="27">
        <v>237</v>
      </c>
      <c r="D44" s="28">
        <f t="shared" si="0"/>
        <v>461.20000000000005</v>
      </c>
      <c r="E44" s="27">
        <v>698.2</v>
      </c>
      <c r="F44" s="53" t="s">
        <v>79</v>
      </c>
    </row>
    <row r="45" spans="1:6" ht="19.5" thickBot="1" x14ac:dyDescent="0.35">
      <c r="A45" s="31" t="s">
        <v>27</v>
      </c>
      <c r="B45" s="32"/>
      <c r="C45" s="33">
        <f>C43+C35+C25+C22+C19+C15+C9</f>
        <v>1391236.5999999999</v>
      </c>
      <c r="D45" s="33">
        <f>D43+D35+D25+D22+D19+D15+D9</f>
        <v>-25391.600000000104</v>
      </c>
      <c r="E45" s="33">
        <f>E43+E35+E25+E22+E19+E15+E9</f>
        <v>1365844.9999999998</v>
      </c>
      <c r="F45" s="50"/>
    </row>
    <row r="48" spans="1:6" x14ac:dyDescent="0.2">
      <c r="D48" s="51"/>
    </row>
  </sheetData>
  <mergeCells count="2">
    <mergeCell ref="A5:F5"/>
    <mergeCell ref="F36:F37"/>
  </mergeCells>
  <pageMargins left="0.78740157480314965" right="0.39370078740157483" top="0.78740157480314965" bottom="0.78740157480314965" header="0.31496062992125984" footer="0.31496062992125984"/>
  <pageSetup paperSize="9" scale="77" firstPageNumber="291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Дяченко С.Ю.</dc:creator>
  <cp:lastModifiedBy>Абдуллина С.Ч.</cp:lastModifiedBy>
  <cp:lastPrinted>2021-10-16T09:05:13Z</cp:lastPrinted>
  <dcterms:created xsi:type="dcterms:W3CDTF">2019-03-18T11:33:01Z</dcterms:created>
  <dcterms:modified xsi:type="dcterms:W3CDTF">2021-10-16T09:05:14Z</dcterms:modified>
</cp:coreProperties>
</file>