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ный проект бюдж на ДУМУ 2022-2024\"/>
    </mc:Choice>
  </mc:AlternateContent>
  <xr:revisionPtr revIDLastSave="0" documentId="13_ncr:1_{3EBE5C83-0847-493C-B865-40B3021A0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3" r:id="rId1"/>
  </sheets>
  <definedNames>
    <definedName name="_xlnm.Print_Titles" localSheetId="0">'10'!$5:$6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3" l="1"/>
  <c r="O37" i="3"/>
  <c r="O36" i="3"/>
  <c r="O35" i="3" s="1"/>
  <c r="O34" i="3" s="1"/>
  <c r="O30" i="3"/>
  <c r="O29" i="3" s="1"/>
  <c r="O28" i="3" s="1"/>
  <c r="O24" i="3"/>
  <c r="O23" i="3" s="1"/>
  <c r="O22" i="3" s="1"/>
  <c r="L39" i="3"/>
  <c r="L37" i="3"/>
  <c r="L36" i="3" s="1"/>
  <c r="L35" i="3" s="1"/>
  <c r="L34" i="3" s="1"/>
  <c r="L30" i="3"/>
  <c r="L29" i="3"/>
  <c r="L28" i="3"/>
  <c r="L24" i="3"/>
  <c r="L23" i="3" s="1"/>
  <c r="L22" i="3" s="1"/>
  <c r="I39" i="3"/>
  <c r="I37" i="3"/>
  <c r="I36" i="3"/>
  <c r="I35" i="3" s="1"/>
  <c r="I34" i="3" s="1"/>
  <c r="I33" i="3"/>
  <c r="I32" i="3"/>
  <c r="I30" i="3"/>
  <c r="I29" i="3"/>
  <c r="I28" i="3" s="1"/>
  <c r="I24" i="3"/>
  <c r="I23" i="3"/>
  <c r="I22" i="3" s="1"/>
  <c r="I21" i="3" s="1"/>
  <c r="O10" i="3"/>
  <c r="O9" i="3"/>
  <c r="O8" i="3"/>
  <c r="O7" i="3" s="1"/>
  <c r="L10" i="3"/>
  <c r="L9" i="3" s="1"/>
  <c r="L8" i="3" s="1"/>
  <c r="L7" i="3" s="1"/>
  <c r="O19" i="3"/>
  <c r="O17" i="3" s="1"/>
  <c r="O16" i="3" s="1"/>
  <c r="O15" i="3" s="1"/>
  <c r="O14" i="3" s="1"/>
  <c r="O18" i="3"/>
  <c r="L19" i="3"/>
  <c r="L18" i="3"/>
  <c r="N14" i="3"/>
  <c r="N15" i="3"/>
  <c r="K14" i="3"/>
  <c r="K15" i="3"/>
  <c r="N16" i="3"/>
  <c r="K16" i="3"/>
  <c r="N17" i="3"/>
  <c r="K17" i="3"/>
  <c r="I19" i="3"/>
  <c r="I17" i="3" s="1"/>
  <c r="I16" i="3" s="1"/>
  <c r="I15" i="3" s="1"/>
  <c r="I14" i="3" s="1"/>
  <c r="I18" i="3"/>
  <c r="H14" i="3"/>
  <c r="H15" i="3"/>
  <c r="H16" i="3"/>
  <c r="H17" i="3"/>
  <c r="O41" i="3" l="1"/>
  <c r="O21" i="3"/>
  <c r="L41" i="3"/>
  <c r="L21" i="3"/>
  <c r="I41" i="3"/>
  <c r="L17" i="3"/>
  <c r="L16" i="3" s="1"/>
  <c r="L15" i="3" s="1"/>
  <c r="L14" i="3" s="1"/>
  <c r="J30" i="3" l="1"/>
  <c r="M30" i="3"/>
  <c r="J24" i="3"/>
  <c r="M24" i="3"/>
  <c r="G24" i="3"/>
  <c r="J17" i="3"/>
  <c r="G17" i="3"/>
  <c r="M10" i="3"/>
  <c r="J10" i="3"/>
  <c r="G8" i="3" l="1"/>
  <c r="G7" i="3" s="1"/>
  <c r="G39" i="3"/>
  <c r="G37" i="3" s="1"/>
  <c r="M39" i="3"/>
  <c r="M37" i="3" s="1"/>
  <c r="J39" i="3"/>
  <c r="J37" i="3" s="1"/>
  <c r="M20" i="3"/>
  <c r="M17" i="3" s="1"/>
  <c r="M9" i="3"/>
  <c r="M8" i="3" s="1"/>
  <c r="M7" i="3" s="1"/>
  <c r="J9" i="3"/>
  <c r="J8" i="3" s="1"/>
  <c r="G33" i="3"/>
  <c r="G32" i="3"/>
  <c r="M29" i="3"/>
  <c r="M28" i="3" s="1"/>
  <c r="J29" i="3"/>
  <c r="J28" i="3" s="1"/>
  <c r="G30" i="3" l="1"/>
  <c r="G29" i="3" s="1"/>
  <c r="G28" i="3" s="1"/>
  <c r="J7" i="3"/>
  <c r="J36" i="3"/>
  <c r="J35" i="3" s="1"/>
  <c r="J34" i="3" s="1"/>
  <c r="M36" i="3"/>
  <c r="M35" i="3" s="1"/>
  <c r="M34" i="3" s="1"/>
  <c r="G36" i="3"/>
  <c r="G35" i="3" s="1"/>
  <c r="G34" i="3" s="1"/>
  <c r="J23" i="3"/>
  <c r="J22" i="3" s="1"/>
  <c r="J21" i="3" s="1"/>
  <c r="M23" i="3"/>
  <c r="M22" i="3" s="1"/>
  <c r="M21" i="3" s="1"/>
  <c r="G23" i="3"/>
  <c r="G22" i="3" s="1"/>
  <c r="G16" i="3"/>
  <c r="G15" i="3" s="1"/>
  <c r="G14" i="3" s="1"/>
  <c r="J16" i="3"/>
  <c r="J15" i="3" s="1"/>
  <c r="J14" i="3" s="1"/>
  <c r="M16" i="3"/>
  <c r="M15" i="3" s="1"/>
  <c r="M14" i="3" s="1"/>
  <c r="G21" i="3" l="1"/>
  <c r="G41" i="3" s="1"/>
  <c r="J41" i="3"/>
  <c r="M41" i="3"/>
</calcChain>
</file>

<file path=xl/sharedStrings.xml><?xml version="1.0" encoding="utf-8"?>
<sst xmlns="http://schemas.openxmlformats.org/spreadsheetml/2006/main" count="123" uniqueCount="50">
  <si>
    <t/>
  </si>
  <si>
    <t>ИТОГО:</t>
  </si>
  <si>
    <t>752F255550</t>
  </si>
  <si>
    <t>7500000000</t>
  </si>
  <si>
    <t>Субсидии на поддержку малого и среднего предпринимательства</t>
  </si>
  <si>
    <t>6200000000</t>
  </si>
  <si>
    <t>Государственная поддержка отрасли культуры</t>
  </si>
  <si>
    <t>Вед</t>
  </si>
  <si>
    <t>ВР</t>
  </si>
  <si>
    <t>ЦСР</t>
  </si>
  <si>
    <t>Пр</t>
  </si>
  <si>
    <t>Рз</t>
  </si>
  <si>
    <t>Наименование</t>
  </si>
  <si>
    <t>(тыс.рублей)</t>
  </si>
  <si>
    <t xml:space="preserve">  </t>
  </si>
  <si>
    <t>Региональный проект "Культурная среда"</t>
  </si>
  <si>
    <t>Региональный проект "Формирование комфортной городской среды"</t>
  </si>
  <si>
    <t>- бюджет города</t>
  </si>
  <si>
    <t>- бюджет автономного округа</t>
  </si>
  <si>
    <t>Национальный проект "Культура"</t>
  </si>
  <si>
    <t>Национальный проект "Жилье и городская среда"</t>
  </si>
  <si>
    <t>Национальный проект "Малое и среднее предпринимательство и поддержка индивидуальной предпринимательской инициативы"</t>
  </si>
  <si>
    <t>522A155190</t>
  </si>
  <si>
    <t>522A100000</t>
  </si>
  <si>
    <t>Региональный проект "Спорт-норма жизни"</t>
  </si>
  <si>
    <t>524P500000</t>
  </si>
  <si>
    <t>524P550810</t>
  </si>
  <si>
    <t>621I400000</t>
  </si>
  <si>
    <t>621I4S2380</t>
  </si>
  <si>
    <t>621I482380</t>
  </si>
  <si>
    <t>Национальный проект "Демография"</t>
  </si>
  <si>
    <t>Региональный проект «Акселерация субъектов малого и среднего предпринимательства»</t>
  </si>
  <si>
    <t>621I500000</t>
  </si>
  <si>
    <t>621I582380</t>
  </si>
  <si>
    <t>Региональный проект «Создание условий для легкого старта и комфортного ведения бизнеса»</t>
  </si>
  <si>
    <t>Муниципальная программа "Развитие культуры,спорта и молодежнолй политики  в городе Радужный "</t>
  </si>
  <si>
    <t>Муниципальная программа "Развитие малого и среднего предпринимательства в городе Радужный"</t>
  </si>
  <si>
    <t>Муниципальная программа "Развитие культуры,спорта и молодежнолй политики  в городе Радужный"</t>
  </si>
  <si>
    <t>Муниципальная программа "Формирование современной городской среды в городе Радужный"</t>
  </si>
  <si>
    <t>Благоустройство мест общего пользования</t>
  </si>
  <si>
    <t>2022 год</t>
  </si>
  <si>
    <t xml:space="preserve">2023 год </t>
  </si>
  <si>
    <t>2024 год</t>
  </si>
  <si>
    <t>- федеральный бюджет</t>
  </si>
  <si>
    <t>Проект, внесенный в Думу города</t>
  </si>
  <si>
    <t>Уточнения</t>
  </si>
  <si>
    <t>уточненный проект</t>
  </si>
  <si>
    <t>Приложение № 10</t>
  </si>
  <si>
    <t xml:space="preserve">к пояснительной записке </t>
  </si>
  <si>
    <t>Уточнение расходов бюджета города Радужный на финансовое обеспечение реализации национальных проектов на 2022-2024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</si>
</sst>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3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protection hidden="1"/>
    </xf>
    <xf numFmtId="169" fontId="3" fillId="0" borderId="0" xfId="1" applyNumberFormat="1" applyFont="1" applyFill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7" xfId="1" applyNumberFormat="1" applyFont="1" applyFill="1" applyBorder="1" applyAlignment="1" applyProtection="1">
      <alignment horizontal="right"/>
      <protection hidden="1"/>
    </xf>
    <xf numFmtId="164" fontId="2" fillId="0" borderId="2" xfId="1" applyNumberFormat="1" applyFont="1" applyFill="1" applyBorder="1" applyAlignment="1" applyProtection="1">
      <protection hidden="1"/>
    </xf>
    <xf numFmtId="0" fontId="3" fillId="0" borderId="0" xfId="1" applyFont="1" applyFill="1"/>
    <xf numFmtId="168" fontId="6" fillId="0" borderId="3" xfId="1" applyNumberFormat="1" applyFont="1" applyFill="1" applyBorder="1" applyAlignment="1" applyProtection="1">
      <alignment vertical="center" wrapText="1"/>
      <protection hidden="1"/>
    </xf>
    <xf numFmtId="167" fontId="2" fillId="0" borderId="2" xfId="1" applyNumberFormat="1" applyFont="1" applyFill="1" applyBorder="1" applyAlignment="1" applyProtection="1">
      <alignment horizontal="right" vertical="center" wrapText="1"/>
      <protection hidden="1"/>
    </xf>
    <xf numFmtId="166" fontId="2" fillId="0" borderId="2" xfId="1" applyNumberFormat="1" applyFont="1" applyFill="1" applyBorder="1" applyAlignment="1" applyProtection="1">
      <alignment vertical="center"/>
      <protection hidden="1"/>
    </xf>
    <xf numFmtId="165" fontId="2" fillId="0" borderId="2" xfId="1" applyNumberFormat="1" applyFont="1" applyFill="1" applyBorder="1" applyAlignment="1" applyProtection="1">
      <alignment horizontal="right" vertical="center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vertical="center" wrapText="1"/>
      <protection hidden="1"/>
    </xf>
    <xf numFmtId="167" fontId="3" fillId="0" borderId="2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2" xfId="1" applyNumberFormat="1" applyFont="1" applyFill="1" applyBorder="1" applyAlignment="1" applyProtection="1">
      <alignment vertical="center"/>
      <protection hidden="1"/>
    </xf>
    <xf numFmtId="165" fontId="3" fillId="0" borderId="2" xfId="1" applyNumberFormat="1" applyFont="1" applyFill="1" applyBorder="1" applyAlignment="1" applyProtection="1">
      <alignment horizontal="right" vertical="center"/>
      <protection hidden="1"/>
    </xf>
    <xf numFmtId="165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protection hidden="1"/>
    </xf>
    <xf numFmtId="49" fontId="3" fillId="0" borderId="3" xfId="1" applyNumberFormat="1" applyFont="1" applyFill="1" applyBorder="1" applyAlignment="1" applyProtection="1">
      <alignment vertical="center" wrapText="1"/>
      <protection hidden="1"/>
    </xf>
    <xf numFmtId="49" fontId="6" fillId="0" borderId="3" xfId="1" applyNumberFormat="1" applyFont="1" applyFill="1" applyBorder="1" applyAlignment="1" applyProtection="1">
      <alignment vertical="center" wrapText="1"/>
      <protection hidden="1"/>
    </xf>
    <xf numFmtId="164" fontId="2" fillId="0" borderId="1" xfId="1" applyNumberFormat="1" applyFont="1" applyFill="1" applyBorder="1" applyAlignment="1" applyProtection="1">
      <protection hidden="1"/>
    </xf>
    <xf numFmtId="49" fontId="2" fillId="0" borderId="3" xfId="1" applyNumberFormat="1" applyFont="1" applyFill="1" applyBorder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alignment wrapText="1"/>
      <protection hidden="1"/>
    </xf>
    <xf numFmtId="0" fontId="3" fillId="0" borderId="2" xfId="1" applyFont="1" applyFill="1" applyBorder="1"/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/>
    <xf numFmtId="0" fontId="3" fillId="0" borderId="7" xfId="1" applyFont="1" applyFill="1" applyBorder="1"/>
    <xf numFmtId="169" fontId="3" fillId="0" borderId="1" xfId="1" applyNumberFormat="1" applyFont="1" applyFill="1" applyBorder="1"/>
    <xf numFmtId="169" fontId="3" fillId="0" borderId="0" xfId="1" applyNumberFormat="1" applyFont="1" applyFill="1"/>
    <xf numFmtId="49" fontId="8" fillId="0" borderId="7" xfId="0" applyNumberFormat="1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wrapText="1"/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2" fillId="0" borderId="11" xfId="1" applyNumberFormat="1" applyFont="1" applyFill="1" applyBorder="1" applyAlignment="1" applyProtection="1">
      <alignment horizontal="left" vertical="center"/>
      <protection hidden="1"/>
    </xf>
    <xf numFmtId="164" fontId="2" fillId="0" borderId="12" xfId="1" applyNumberFormat="1" applyFont="1" applyFill="1" applyBorder="1" applyAlignment="1" applyProtection="1">
      <alignment horizontal="right" vertical="center"/>
      <protection hidden="1"/>
    </xf>
    <xf numFmtId="164" fontId="2" fillId="0" borderId="15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Font="1" applyFill="1" applyBorder="1"/>
    <xf numFmtId="164" fontId="2" fillId="0" borderId="16" xfId="1" applyNumberFormat="1" applyFont="1" applyFill="1" applyBorder="1" applyAlignment="1" applyProtection="1">
      <alignment horizontal="right" vertical="center"/>
      <protection hidden="1"/>
    </xf>
    <xf numFmtId="0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NumberFormat="1" applyFont="1" applyFill="1" applyAlignment="1" applyProtection="1">
      <alignment horizontal="right"/>
      <protection hidden="1"/>
    </xf>
    <xf numFmtId="0" fontId="3" fillId="0" borderId="0" xfId="3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alignment horizontal="center" vertical="center"/>
      <protection hidden="1"/>
    </xf>
    <xf numFmtId="0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 xr:uid="{00000000-0005-0000-0000-000001000000}"/>
    <cellStyle name="Обычный 2 19 2" xfId="3" xr:uid="{00000000-0005-0000-0000-000002000000}"/>
    <cellStyle name="Обычный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GridLines="0" tabSelected="1" zoomScaleNormal="100" workbookViewId="0">
      <selection activeCell="G8" sqref="G8"/>
    </sheetView>
  </sheetViews>
  <sheetFormatPr defaultColWidth="9.140625" defaultRowHeight="15.75" x14ac:dyDescent="0.25"/>
  <cols>
    <col min="1" max="1" width="87.28515625" style="15" customWidth="1"/>
    <col min="2" max="2" width="19.140625" style="15" customWidth="1"/>
    <col min="3" max="3" width="6.42578125" style="15" hidden="1" customWidth="1"/>
    <col min="4" max="4" width="5.85546875" style="15" hidden="1" customWidth="1"/>
    <col min="5" max="5" width="5.7109375" style="15" hidden="1" customWidth="1"/>
    <col min="6" max="6" width="6.140625" style="15" customWidth="1"/>
    <col min="7" max="8" width="12.85546875" style="15" customWidth="1"/>
    <col min="9" max="9" width="15.28515625" style="15" customWidth="1"/>
    <col min="10" max="10" width="12.85546875" style="15" customWidth="1"/>
    <col min="11" max="11" width="13.42578125" style="15" customWidth="1"/>
    <col min="12" max="12" width="14.5703125" style="15" customWidth="1"/>
    <col min="13" max="13" width="14.7109375" style="15" customWidth="1"/>
    <col min="14" max="14" width="9.140625" style="15" customWidth="1"/>
    <col min="15" max="15" width="13.85546875" style="15" customWidth="1"/>
    <col min="16" max="223" width="9.140625" style="15" customWidth="1"/>
    <col min="224" max="16384" width="9.140625" style="15"/>
  </cols>
  <sheetData>
    <row r="1" spans="1:15" x14ac:dyDescent="0.25">
      <c r="A1" s="1"/>
      <c r="B1" s="2" t="s">
        <v>14</v>
      </c>
      <c r="C1" s="2"/>
      <c r="D1" s="2"/>
      <c r="E1" s="2"/>
      <c r="F1" s="2"/>
      <c r="G1" s="55" t="s">
        <v>47</v>
      </c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56" t="s">
        <v>48</v>
      </c>
      <c r="M2" s="56"/>
      <c r="N2" s="56"/>
      <c r="O2" s="56"/>
    </row>
    <row r="3" spans="1:15" ht="47.25" customHeight="1" x14ac:dyDescent="0.25">
      <c r="A3" s="57" t="s">
        <v>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16.5" thickBot="1" x14ac:dyDescent="0.3">
      <c r="A4" s="4"/>
      <c r="B4" s="4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O4" s="1" t="s">
        <v>13</v>
      </c>
    </row>
    <row r="5" spans="1:15" ht="27.75" customHeight="1" x14ac:dyDescent="0.25">
      <c r="A5" s="61" t="s">
        <v>12</v>
      </c>
      <c r="B5" s="63" t="s">
        <v>9</v>
      </c>
      <c r="C5" s="46" t="s">
        <v>11</v>
      </c>
      <c r="D5" s="46" t="s">
        <v>10</v>
      </c>
      <c r="E5" s="46" t="s">
        <v>8</v>
      </c>
      <c r="F5" s="63" t="s">
        <v>7</v>
      </c>
      <c r="G5" s="58" t="s">
        <v>40</v>
      </c>
      <c r="H5" s="58"/>
      <c r="I5" s="58"/>
      <c r="J5" s="59" t="s">
        <v>41</v>
      </c>
      <c r="K5" s="59"/>
      <c r="L5" s="59"/>
      <c r="M5" s="58" t="s">
        <v>42</v>
      </c>
      <c r="N5" s="58"/>
      <c r="O5" s="60"/>
    </row>
    <row r="6" spans="1:15" ht="57.75" thickBot="1" x14ac:dyDescent="0.3">
      <c r="A6" s="62"/>
      <c r="B6" s="64"/>
      <c r="C6" s="54"/>
      <c r="D6" s="54"/>
      <c r="E6" s="54"/>
      <c r="F6" s="64"/>
      <c r="G6" s="42" t="s">
        <v>44</v>
      </c>
      <c r="H6" s="43" t="s">
        <v>45</v>
      </c>
      <c r="I6" s="44" t="s">
        <v>46</v>
      </c>
      <c r="J6" s="42" t="s">
        <v>44</v>
      </c>
      <c r="K6" s="43" t="s">
        <v>45</v>
      </c>
      <c r="L6" s="44" t="s">
        <v>46</v>
      </c>
      <c r="M6" s="42" t="s">
        <v>44</v>
      </c>
      <c r="N6" s="43" t="s">
        <v>45</v>
      </c>
      <c r="O6" s="45" t="s">
        <v>46</v>
      </c>
    </row>
    <row r="7" spans="1:15" ht="21" customHeight="1" x14ac:dyDescent="0.25">
      <c r="A7" s="49" t="s">
        <v>19</v>
      </c>
      <c r="B7" s="37"/>
      <c r="C7" s="37"/>
      <c r="D7" s="37"/>
      <c r="E7" s="37"/>
      <c r="F7" s="37"/>
      <c r="G7" s="50">
        <f>G8</f>
        <v>0</v>
      </c>
      <c r="H7" s="50"/>
      <c r="I7" s="50"/>
      <c r="J7" s="50">
        <f t="shared" ref="J7:O8" si="0">J8</f>
        <v>12445.900000000001</v>
      </c>
      <c r="K7" s="51"/>
      <c r="L7" s="50">
        <f t="shared" si="0"/>
        <v>12445.900000000001</v>
      </c>
      <c r="M7" s="51">
        <f t="shared" si="0"/>
        <v>33700.199999999997</v>
      </c>
      <c r="N7" s="52"/>
      <c r="O7" s="53">
        <f t="shared" si="0"/>
        <v>33700.199999999997</v>
      </c>
    </row>
    <row r="8" spans="1:15" ht="26.45" customHeight="1" x14ac:dyDescent="0.25">
      <c r="A8" s="16" t="s">
        <v>15</v>
      </c>
      <c r="B8" s="17"/>
      <c r="C8" s="18" t="s">
        <v>0</v>
      </c>
      <c r="D8" s="18" t="s">
        <v>0</v>
      </c>
      <c r="E8" s="19" t="s">
        <v>0</v>
      </c>
      <c r="F8" s="20" t="s">
        <v>0</v>
      </c>
      <c r="G8" s="14">
        <f>G9</f>
        <v>0</v>
      </c>
      <c r="H8" s="14"/>
      <c r="I8" s="14"/>
      <c r="J8" s="14">
        <f t="shared" si="0"/>
        <v>12445.900000000001</v>
      </c>
      <c r="K8" s="32"/>
      <c r="L8" s="14">
        <f t="shared" si="0"/>
        <v>12445.900000000001</v>
      </c>
      <c r="M8" s="32">
        <f t="shared" si="0"/>
        <v>33700.199999999997</v>
      </c>
      <c r="N8" s="36"/>
      <c r="O8" s="29">
        <f t="shared" si="0"/>
        <v>33700.199999999997</v>
      </c>
    </row>
    <row r="9" spans="1:15" ht="33" customHeight="1" x14ac:dyDescent="0.25">
      <c r="A9" s="21" t="s">
        <v>35</v>
      </c>
      <c r="B9" s="12">
        <v>5200000000</v>
      </c>
      <c r="C9" s="6"/>
      <c r="D9" s="6"/>
      <c r="E9" s="6"/>
      <c r="F9" s="7">
        <v>241</v>
      </c>
      <c r="G9" s="14">
        <v>0</v>
      </c>
      <c r="H9" s="14"/>
      <c r="I9" s="14"/>
      <c r="J9" s="14">
        <f>J10</f>
        <v>12445.900000000001</v>
      </c>
      <c r="K9" s="32"/>
      <c r="L9" s="14">
        <f>L10</f>
        <v>12445.900000000001</v>
      </c>
      <c r="M9" s="32">
        <f>M10</f>
        <v>33700.199999999997</v>
      </c>
      <c r="N9" s="36"/>
      <c r="O9" s="29">
        <f>O10</f>
        <v>33700.199999999997</v>
      </c>
    </row>
    <row r="10" spans="1:15" ht="24" customHeight="1" x14ac:dyDescent="0.25">
      <c r="A10" s="21" t="s">
        <v>6</v>
      </c>
      <c r="B10" s="22" t="s">
        <v>23</v>
      </c>
      <c r="C10" s="23" t="s">
        <v>0</v>
      </c>
      <c r="D10" s="23" t="s">
        <v>0</v>
      </c>
      <c r="E10" s="24" t="s">
        <v>0</v>
      </c>
      <c r="F10" s="25"/>
      <c r="G10" s="26">
        <v>0</v>
      </c>
      <c r="H10" s="26"/>
      <c r="I10" s="26"/>
      <c r="J10" s="26">
        <f>J12+J13+J11</f>
        <v>12445.900000000001</v>
      </c>
      <c r="K10" s="33"/>
      <c r="L10" s="26">
        <f>L12+L13+L11</f>
        <v>12445.900000000001</v>
      </c>
      <c r="M10" s="33">
        <f>M12+M13+M11</f>
        <v>33700.199999999997</v>
      </c>
      <c r="N10" s="36"/>
      <c r="O10" s="31">
        <f>O12+O13+O11</f>
        <v>33700.199999999997</v>
      </c>
    </row>
    <row r="11" spans="1:15" ht="24" customHeight="1" x14ac:dyDescent="0.25">
      <c r="A11" s="27" t="s">
        <v>43</v>
      </c>
      <c r="B11" s="22" t="s">
        <v>22</v>
      </c>
      <c r="C11" s="23"/>
      <c r="D11" s="23"/>
      <c r="E11" s="24"/>
      <c r="F11" s="25"/>
      <c r="G11" s="26">
        <v>0</v>
      </c>
      <c r="H11" s="26"/>
      <c r="I11" s="26"/>
      <c r="J11" s="26">
        <v>4756.8</v>
      </c>
      <c r="K11" s="33"/>
      <c r="L11" s="26">
        <v>4756.8</v>
      </c>
      <c r="M11" s="33">
        <v>14406.8</v>
      </c>
      <c r="N11" s="36"/>
      <c r="O11" s="31">
        <v>14406.8</v>
      </c>
    </row>
    <row r="12" spans="1:15" ht="21.6" customHeight="1" x14ac:dyDescent="0.25">
      <c r="A12" s="27" t="s">
        <v>18</v>
      </c>
      <c r="B12" s="22" t="s">
        <v>22</v>
      </c>
      <c r="C12" s="23"/>
      <c r="D12" s="23"/>
      <c r="E12" s="24"/>
      <c r="F12" s="25"/>
      <c r="G12" s="26">
        <v>0</v>
      </c>
      <c r="H12" s="26"/>
      <c r="I12" s="26"/>
      <c r="J12" s="26">
        <v>7440.1</v>
      </c>
      <c r="K12" s="33"/>
      <c r="L12" s="26">
        <v>7440.1</v>
      </c>
      <c r="M12" s="35">
        <v>17608.3</v>
      </c>
      <c r="N12" s="36"/>
      <c r="O12" s="47">
        <v>17608.3</v>
      </c>
    </row>
    <row r="13" spans="1:15" ht="21.6" customHeight="1" x14ac:dyDescent="0.25">
      <c r="A13" s="27" t="s">
        <v>17</v>
      </c>
      <c r="B13" s="22" t="s">
        <v>22</v>
      </c>
      <c r="C13" s="23"/>
      <c r="D13" s="23"/>
      <c r="E13" s="24"/>
      <c r="F13" s="25"/>
      <c r="G13" s="26">
        <v>0</v>
      </c>
      <c r="H13" s="26"/>
      <c r="I13" s="26"/>
      <c r="J13" s="26">
        <v>249</v>
      </c>
      <c r="K13" s="33"/>
      <c r="L13" s="26">
        <v>249</v>
      </c>
      <c r="M13" s="35">
        <v>1685.1</v>
      </c>
      <c r="N13" s="36"/>
      <c r="O13" s="47">
        <v>1685.1</v>
      </c>
    </row>
    <row r="14" spans="1:15" ht="21.6" customHeight="1" x14ac:dyDescent="0.25">
      <c r="A14" s="8" t="s">
        <v>30</v>
      </c>
      <c r="B14" s="17"/>
      <c r="C14" s="18"/>
      <c r="D14" s="18"/>
      <c r="E14" s="19"/>
      <c r="F14" s="20"/>
      <c r="G14" s="14">
        <f>G15</f>
        <v>236.6</v>
      </c>
      <c r="H14" s="14">
        <f t="shared" ref="H14:I14" si="1">H15</f>
        <v>-2.9000000000000004</v>
      </c>
      <c r="I14" s="14">
        <f t="shared" si="1"/>
        <v>233.7</v>
      </c>
      <c r="J14" s="14">
        <f t="shared" ref="J14:O14" si="2">J15</f>
        <v>236.6</v>
      </c>
      <c r="K14" s="14">
        <f t="shared" si="2"/>
        <v>-2.9000000000000004</v>
      </c>
      <c r="L14" s="14">
        <f t="shared" si="2"/>
        <v>233.7</v>
      </c>
      <c r="M14" s="32">
        <f t="shared" si="2"/>
        <v>274.70000000000005</v>
      </c>
      <c r="N14" s="32">
        <f t="shared" si="2"/>
        <v>-3.0999999999999996</v>
      </c>
      <c r="O14" s="29">
        <f t="shared" si="2"/>
        <v>271.60000000000002</v>
      </c>
    </row>
    <row r="15" spans="1:15" ht="21.6" customHeight="1" x14ac:dyDescent="0.25">
      <c r="A15" s="28" t="s">
        <v>24</v>
      </c>
      <c r="B15" s="17"/>
      <c r="C15" s="18"/>
      <c r="D15" s="18"/>
      <c r="E15" s="19"/>
      <c r="F15" s="20"/>
      <c r="G15" s="14">
        <f>G16</f>
        <v>236.6</v>
      </c>
      <c r="H15" s="14">
        <f t="shared" ref="H15:I15" si="3">H16</f>
        <v>-2.9000000000000004</v>
      </c>
      <c r="I15" s="14">
        <f t="shared" si="3"/>
        <v>233.7</v>
      </c>
      <c r="J15" s="14">
        <f t="shared" ref="J15:O15" si="4">J16</f>
        <v>236.6</v>
      </c>
      <c r="K15" s="14">
        <f t="shared" si="4"/>
        <v>-2.9000000000000004</v>
      </c>
      <c r="L15" s="14">
        <f t="shared" si="4"/>
        <v>233.7</v>
      </c>
      <c r="M15" s="32">
        <f t="shared" si="4"/>
        <v>274.70000000000005</v>
      </c>
      <c r="N15" s="32">
        <f t="shared" si="4"/>
        <v>-3.0999999999999996</v>
      </c>
      <c r="O15" s="29">
        <f t="shared" si="4"/>
        <v>271.60000000000002</v>
      </c>
    </row>
    <row r="16" spans="1:15" ht="33" customHeight="1" x14ac:dyDescent="0.25">
      <c r="A16" s="21" t="s">
        <v>37</v>
      </c>
      <c r="B16" s="12">
        <v>5200000000</v>
      </c>
      <c r="C16" s="6"/>
      <c r="D16" s="6"/>
      <c r="E16" s="6"/>
      <c r="F16" s="7">
        <v>241</v>
      </c>
      <c r="G16" s="14">
        <f>G17</f>
        <v>236.6</v>
      </c>
      <c r="H16" s="14">
        <f t="shared" ref="H16:I16" si="5">H17</f>
        <v>-2.9000000000000004</v>
      </c>
      <c r="I16" s="14">
        <f t="shared" si="5"/>
        <v>233.7</v>
      </c>
      <c r="J16" s="14">
        <f t="shared" ref="J16:O16" si="6">J17</f>
        <v>236.6</v>
      </c>
      <c r="K16" s="14">
        <f t="shared" si="6"/>
        <v>-2.9000000000000004</v>
      </c>
      <c r="L16" s="14">
        <f t="shared" si="6"/>
        <v>233.7</v>
      </c>
      <c r="M16" s="32">
        <f t="shared" si="6"/>
        <v>274.70000000000005</v>
      </c>
      <c r="N16" s="32">
        <f t="shared" si="6"/>
        <v>-3.0999999999999996</v>
      </c>
      <c r="O16" s="29">
        <f t="shared" si="6"/>
        <v>271.60000000000002</v>
      </c>
    </row>
    <row r="17" spans="1:15" ht="24" customHeight="1" x14ac:dyDescent="0.25">
      <c r="A17" s="21" t="s">
        <v>6</v>
      </c>
      <c r="B17" s="22" t="s">
        <v>25</v>
      </c>
      <c r="C17" s="23" t="s">
        <v>0</v>
      </c>
      <c r="D17" s="23" t="s">
        <v>0</v>
      </c>
      <c r="E17" s="24" t="s">
        <v>0</v>
      </c>
      <c r="F17" s="25"/>
      <c r="G17" s="26">
        <f>G19+G20+G18</f>
        <v>236.6</v>
      </c>
      <c r="H17" s="26">
        <f t="shared" ref="H17:I17" si="7">H19+H20+H18</f>
        <v>-2.9000000000000004</v>
      </c>
      <c r="I17" s="26">
        <f t="shared" si="7"/>
        <v>233.7</v>
      </c>
      <c r="J17" s="26">
        <f t="shared" ref="J17:O17" si="8">J19+J20+J18</f>
        <v>236.6</v>
      </c>
      <c r="K17" s="26">
        <f t="shared" si="8"/>
        <v>-2.9000000000000004</v>
      </c>
      <c r="L17" s="26">
        <f t="shared" si="8"/>
        <v>233.7</v>
      </c>
      <c r="M17" s="33">
        <f t="shared" si="8"/>
        <v>274.70000000000005</v>
      </c>
      <c r="N17" s="33">
        <f t="shared" si="8"/>
        <v>-3.0999999999999996</v>
      </c>
      <c r="O17" s="31">
        <f t="shared" si="8"/>
        <v>271.60000000000002</v>
      </c>
    </row>
    <row r="18" spans="1:15" ht="24" customHeight="1" x14ac:dyDescent="0.25">
      <c r="A18" s="27" t="s">
        <v>43</v>
      </c>
      <c r="B18" s="22" t="s">
        <v>26</v>
      </c>
      <c r="C18" s="23"/>
      <c r="D18" s="23"/>
      <c r="E18" s="24"/>
      <c r="F18" s="25"/>
      <c r="G18" s="26">
        <v>101.1</v>
      </c>
      <c r="H18" s="26">
        <v>-1.3</v>
      </c>
      <c r="I18" s="26">
        <f>G18+H18</f>
        <v>99.8</v>
      </c>
      <c r="J18" s="26">
        <v>101.1</v>
      </c>
      <c r="K18" s="33">
        <v>-1.3</v>
      </c>
      <c r="L18" s="33">
        <f>J18+K18</f>
        <v>99.8</v>
      </c>
      <c r="M18" s="35">
        <v>117.4</v>
      </c>
      <c r="N18" s="36">
        <v>-1.4</v>
      </c>
      <c r="O18" s="40">
        <f>M18+N18</f>
        <v>116</v>
      </c>
    </row>
    <row r="19" spans="1:15" ht="21.6" customHeight="1" x14ac:dyDescent="0.25">
      <c r="A19" s="27" t="s">
        <v>18</v>
      </c>
      <c r="B19" s="22" t="s">
        <v>26</v>
      </c>
      <c r="C19" s="23"/>
      <c r="D19" s="23"/>
      <c r="E19" s="24"/>
      <c r="F19" s="25"/>
      <c r="G19" s="26">
        <v>123.6</v>
      </c>
      <c r="H19" s="26">
        <v>-1.6</v>
      </c>
      <c r="I19" s="26">
        <f>G19+H19</f>
        <v>122</v>
      </c>
      <c r="J19" s="26">
        <v>123.6</v>
      </c>
      <c r="K19" s="33">
        <v>-1.6</v>
      </c>
      <c r="L19" s="33">
        <f>J19+K19</f>
        <v>122</v>
      </c>
      <c r="M19" s="35">
        <v>143.5</v>
      </c>
      <c r="N19" s="36">
        <v>-1.7</v>
      </c>
      <c r="O19" s="40">
        <f>M19+N19</f>
        <v>141.80000000000001</v>
      </c>
    </row>
    <row r="20" spans="1:15" ht="21.6" customHeight="1" x14ac:dyDescent="0.25">
      <c r="A20" s="27" t="s">
        <v>17</v>
      </c>
      <c r="B20" s="22" t="s">
        <v>26</v>
      </c>
      <c r="C20" s="23"/>
      <c r="D20" s="23"/>
      <c r="E20" s="24"/>
      <c r="F20" s="25"/>
      <c r="G20" s="26">
        <v>11.9</v>
      </c>
      <c r="H20" s="26"/>
      <c r="I20" s="26">
        <v>11.9</v>
      </c>
      <c r="J20" s="26">
        <v>11.9</v>
      </c>
      <c r="K20" s="33"/>
      <c r="L20" s="33">
        <v>11.9</v>
      </c>
      <c r="M20" s="35">
        <f>13.8</f>
        <v>13.8</v>
      </c>
      <c r="N20" s="36"/>
      <c r="O20" s="38">
        <v>13.8</v>
      </c>
    </row>
    <row r="21" spans="1:15" ht="46.15" customHeight="1" x14ac:dyDescent="0.25">
      <c r="A21" s="30" t="s">
        <v>21</v>
      </c>
      <c r="B21" s="22"/>
      <c r="C21" s="23"/>
      <c r="D21" s="23"/>
      <c r="E21" s="24"/>
      <c r="F21" s="25"/>
      <c r="G21" s="14">
        <f>G22+G29</f>
        <v>2856</v>
      </c>
      <c r="H21" s="14"/>
      <c r="I21" s="14">
        <f>I22+I29</f>
        <v>2856</v>
      </c>
      <c r="J21" s="14">
        <f t="shared" ref="J21:M21" si="9">J22+J29</f>
        <v>0</v>
      </c>
      <c r="K21" s="32"/>
      <c r="L21" s="14">
        <f t="shared" ref="L21" si="10">L22+L29</f>
        <v>0</v>
      </c>
      <c r="M21" s="32">
        <f t="shared" si="9"/>
        <v>0</v>
      </c>
      <c r="N21" s="36"/>
      <c r="O21" s="29">
        <f t="shared" ref="O21" si="11">O22+O29</f>
        <v>0</v>
      </c>
    </row>
    <row r="22" spans="1:15" ht="36.6" customHeight="1" x14ac:dyDescent="0.25">
      <c r="A22" s="16" t="s">
        <v>34</v>
      </c>
      <c r="B22" s="17"/>
      <c r="C22" s="18" t="s">
        <v>0</v>
      </c>
      <c r="D22" s="18" t="s">
        <v>0</v>
      </c>
      <c r="E22" s="19" t="s">
        <v>0</v>
      </c>
      <c r="F22" s="25"/>
      <c r="G22" s="14">
        <f>G23</f>
        <v>292.95</v>
      </c>
      <c r="H22" s="14"/>
      <c r="I22" s="14">
        <f>I23</f>
        <v>292.95</v>
      </c>
      <c r="J22" s="14">
        <f t="shared" ref="J22:O23" si="12">J23</f>
        <v>0</v>
      </c>
      <c r="K22" s="32"/>
      <c r="L22" s="14">
        <f t="shared" si="12"/>
        <v>0</v>
      </c>
      <c r="M22" s="32">
        <f t="shared" si="12"/>
        <v>0</v>
      </c>
      <c r="N22" s="36"/>
      <c r="O22" s="29">
        <f t="shared" si="12"/>
        <v>0</v>
      </c>
    </row>
    <row r="23" spans="1:15" ht="37.5" customHeight="1" x14ac:dyDescent="0.25">
      <c r="A23" s="21" t="s">
        <v>36</v>
      </c>
      <c r="B23" s="22" t="s">
        <v>5</v>
      </c>
      <c r="C23" s="23" t="s">
        <v>0</v>
      </c>
      <c r="D23" s="23" t="s">
        <v>0</v>
      </c>
      <c r="E23" s="24" t="s">
        <v>0</v>
      </c>
      <c r="F23" s="25">
        <v>40</v>
      </c>
      <c r="G23" s="26">
        <f>G24</f>
        <v>292.95</v>
      </c>
      <c r="H23" s="26"/>
      <c r="I23" s="26">
        <f>I24</f>
        <v>292.95</v>
      </c>
      <c r="J23" s="26">
        <f t="shared" si="12"/>
        <v>0</v>
      </c>
      <c r="K23" s="33"/>
      <c r="L23" s="26">
        <f t="shared" si="12"/>
        <v>0</v>
      </c>
      <c r="M23" s="33">
        <f t="shared" si="12"/>
        <v>0</v>
      </c>
      <c r="N23" s="36"/>
      <c r="O23" s="31">
        <f t="shared" si="12"/>
        <v>0</v>
      </c>
    </row>
    <row r="24" spans="1:15" x14ac:dyDescent="0.25">
      <c r="A24" s="21" t="s">
        <v>4</v>
      </c>
      <c r="B24" s="22" t="s">
        <v>27</v>
      </c>
      <c r="C24" s="23" t="s">
        <v>0</v>
      </c>
      <c r="D24" s="23" t="s">
        <v>0</v>
      </c>
      <c r="E24" s="24" t="s">
        <v>0</v>
      </c>
      <c r="F24" s="25" t="s">
        <v>0</v>
      </c>
      <c r="G24" s="26">
        <f>G25+G26+G27</f>
        <v>292.95</v>
      </c>
      <c r="H24" s="26"/>
      <c r="I24" s="26">
        <f>I25+I26+I27</f>
        <v>292.95</v>
      </c>
      <c r="J24" s="26">
        <f t="shared" ref="J24:M24" si="13">J25+J26+J27</f>
        <v>0</v>
      </c>
      <c r="K24" s="33"/>
      <c r="L24" s="26">
        <f t="shared" ref="L24" si="14">L25+L26+L27</f>
        <v>0</v>
      </c>
      <c r="M24" s="33">
        <f t="shared" si="13"/>
        <v>0</v>
      </c>
      <c r="N24" s="36"/>
      <c r="O24" s="31">
        <f t="shared" ref="O24" si="15">O25+O26+O27</f>
        <v>0</v>
      </c>
    </row>
    <row r="25" spans="1:15" x14ac:dyDescent="0.25">
      <c r="A25" s="27" t="s">
        <v>43</v>
      </c>
      <c r="B25" s="22" t="s">
        <v>29</v>
      </c>
      <c r="C25" s="23"/>
      <c r="D25" s="23"/>
      <c r="E25" s="24"/>
      <c r="F25" s="25"/>
      <c r="G25" s="26">
        <v>0</v>
      </c>
      <c r="H25" s="26"/>
      <c r="I25" s="26">
        <v>0</v>
      </c>
      <c r="J25" s="26">
        <v>0</v>
      </c>
      <c r="K25" s="33"/>
      <c r="L25" s="26">
        <v>0</v>
      </c>
      <c r="M25" s="33">
        <v>0</v>
      </c>
      <c r="N25" s="36"/>
      <c r="O25" s="31">
        <v>0</v>
      </c>
    </row>
    <row r="26" spans="1:15" x14ac:dyDescent="0.25">
      <c r="A26" s="27" t="s">
        <v>18</v>
      </c>
      <c r="B26" s="22" t="s">
        <v>29</v>
      </c>
      <c r="C26" s="23" t="s">
        <v>0</v>
      </c>
      <c r="D26" s="23" t="s">
        <v>0</v>
      </c>
      <c r="E26" s="24" t="s">
        <v>0</v>
      </c>
      <c r="F26" s="25" t="s">
        <v>0</v>
      </c>
      <c r="G26" s="26">
        <v>278.3</v>
      </c>
      <c r="H26" s="26"/>
      <c r="I26" s="26">
        <v>278.3</v>
      </c>
      <c r="J26" s="26">
        <v>0</v>
      </c>
      <c r="K26" s="33"/>
      <c r="L26" s="26">
        <v>0</v>
      </c>
      <c r="M26" s="33">
        <v>0</v>
      </c>
      <c r="N26" s="36"/>
      <c r="O26" s="31">
        <v>0</v>
      </c>
    </row>
    <row r="27" spans="1:15" ht="20.25" customHeight="1" x14ac:dyDescent="0.25">
      <c r="A27" s="27" t="s">
        <v>17</v>
      </c>
      <c r="B27" s="22" t="s">
        <v>28</v>
      </c>
      <c r="C27" s="23"/>
      <c r="D27" s="23"/>
      <c r="E27" s="24"/>
      <c r="F27" s="25"/>
      <c r="G27" s="26">
        <v>14.65</v>
      </c>
      <c r="H27" s="26"/>
      <c r="I27" s="26">
        <v>14.65</v>
      </c>
      <c r="J27" s="26">
        <v>0</v>
      </c>
      <c r="K27" s="33"/>
      <c r="L27" s="26">
        <v>0</v>
      </c>
      <c r="M27" s="35">
        <v>0</v>
      </c>
      <c r="N27" s="36"/>
      <c r="O27" s="47">
        <v>0</v>
      </c>
    </row>
    <row r="28" spans="1:15" ht="36.75" customHeight="1" x14ac:dyDescent="0.25">
      <c r="A28" s="28" t="s">
        <v>31</v>
      </c>
      <c r="B28" s="22"/>
      <c r="C28" s="23"/>
      <c r="D28" s="23"/>
      <c r="E28" s="24"/>
      <c r="F28" s="25"/>
      <c r="G28" s="14">
        <f>G29</f>
        <v>2563.0500000000002</v>
      </c>
      <c r="H28" s="14"/>
      <c r="I28" s="14">
        <f>I29</f>
        <v>2563.0500000000002</v>
      </c>
      <c r="J28" s="14">
        <f t="shared" ref="J28:O28" si="16">J29</f>
        <v>0</v>
      </c>
      <c r="K28" s="32"/>
      <c r="L28" s="14">
        <f t="shared" si="16"/>
        <v>0</v>
      </c>
      <c r="M28" s="32">
        <f t="shared" si="16"/>
        <v>0</v>
      </c>
      <c r="N28" s="36"/>
      <c r="O28" s="29">
        <f t="shared" si="16"/>
        <v>0</v>
      </c>
    </row>
    <row r="29" spans="1:15" ht="37.5" customHeight="1" x14ac:dyDescent="0.25">
      <c r="A29" s="21" t="s">
        <v>36</v>
      </c>
      <c r="B29" s="22" t="s">
        <v>5</v>
      </c>
      <c r="C29" s="23" t="s">
        <v>0</v>
      </c>
      <c r="D29" s="23" t="s">
        <v>0</v>
      </c>
      <c r="E29" s="24" t="s">
        <v>0</v>
      </c>
      <c r="F29" s="25">
        <v>40</v>
      </c>
      <c r="G29" s="26">
        <f>G30</f>
        <v>2563.0500000000002</v>
      </c>
      <c r="H29" s="26"/>
      <c r="I29" s="26">
        <f>I30</f>
        <v>2563.0500000000002</v>
      </c>
      <c r="J29" s="26">
        <f t="shared" ref="J29:O29" si="17">J30</f>
        <v>0</v>
      </c>
      <c r="K29" s="33"/>
      <c r="L29" s="26">
        <f t="shared" si="17"/>
        <v>0</v>
      </c>
      <c r="M29" s="33">
        <f t="shared" si="17"/>
        <v>0</v>
      </c>
      <c r="N29" s="36"/>
      <c r="O29" s="31">
        <f t="shared" si="17"/>
        <v>0</v>
      </c>
    </row>
    <row r="30" spans="1:15" x14ac:dyDescent="0.25">
      <c r="A30" s="21" t="s">
        <v>4</v>
      </c>
      <c r="B30" s="22" t="s">
        <v>32</v>
      </c>
      <c r="C30" s="23" t="s">
        <v>0</v>
      </c>
      <c r="D30" s="23" t="s">
        <v>0</v>
      </c>
      <c r="E30" s="24" t="s">
        <v>0</v>
      </c>
      <c r="F30" s="25" t="s">
        <v>0</v>
      </c>
      <c r="G30" s="26">
        <f>G31+G32+G33</f>
        <v>2563.0500000000002</v>
      </c>
      <c r="H30" s="26"/>
      <c r="I30" s="26">
        <f>I31+I32+I33</f>
        <v>2563.0500000000002</v>
      </c>
      <c r="J30" s="26">
        <f t="shared" ref="J30:M30" si="18">J31+J32+J33</f>
        <v>0</v>
      </c>
      <c r="K30" s="33"/>
      <c r="L30" s="26">
        <f t="shared" ref="L30" si="19">L31+L32+L33</f>
        <v>0</v>
      </c>
      <c r="M30" s="33">
        <f t="shared" si="18"/>
        <v>0</v>
      </c>
      <c r="N30" s="36"/>
      <c r="O30" s="31">
        <f t="shared" ref="O30" si="20">O31+O32+O33</f>
        <v>0</v>
      </c>
    </row>
    <row r="31" spans="1:15" x14ac:dyDescent="0.25">
      <c r="A31" s="27" t="s">
        <v>43</v>
      </c>
      <c r="B31" s="22" t="s">
        <v>33</v>
      </c>
      <c r="C31" s="23"/>
      <c r="D31" s="23"/>
      <c r="E31" s="24"/>
      <c r="F31" s="25"/>
      <c r="G31" s="26">
        <v>0</v>
      </c>
      <c r="H31" s="26"/>
      <c r="I31" s="26">
        <v>0</v>
      </c>
      <c r="J31" s="26">
        <v>0</v>
      </c>
      <c r="K31" s="33"/>
      <c r="L31" s="26">
        <v>0</v>
      </c>
      <c r="M31" s="33">
        <v>0</v>
      </c>
      <c r="N31" s="36"/>
      <c r="O31" s="31">
        <v>0</v>
      </c>
    </row>
    <row r="32" spans="1:15" x14ac:dyDescent="0.25">
      <c r="A32" s="27" t="s">
        <v>18</v>
      </c>
      <c r="B32" s="22" t="s">
        <v>33</v>
      </c>
      <c r="C32" s="23" t="s">
        <v>0</v>
      </c>
      <c r="D32" s="23" t="s">
        <v>0</v>
      </c>
      <c r="E32" s="24" t="s">
        <v>0</v>
      </c>
      <c r="F32" s="25" t="s">
        <v>0</v>
      </c>
      <c r="G32" s="26">
        <f>1009.9+1425</f>
        <v>2434.9</v>
      </c>
      <c r="H32" s="26"/>
      <c r="I32" s="26">
        <f>1009.9+1425</f>
        <v>2434.9</v>
      </c>
      <c r="J32" s="26">
        <v>0</v>
      </c>
      <c r="K32" s="33"/>
      <c r="L32" s="26">
        <v>0</v>
      </c>
      <c r="M32" s="33">
        <v>0</v>
      </c>
      <c r="N32" s="36"/>
      <c r="O32" s="31">
        <v>0</v>
      </c>
    </row>
    <row r="33" spans="1:15" ht="27" customHeight="1" x14ac:dyDescent="0.25">
      <c r="A33" s="27" t="s">
        <v>17</v>
      </c>
      <c r="B33" s="22" t="s">
        <v>28</v>
      </c>
      <c r="C33" s="23"/>
      <c r="D33" s="23"/>
      <c r="E33" s="24"/>
      <c r="F33" s="25"/>
      <c r="G33" s="26">
        <f>75+53.15</f>
        <v>128.15</v>
      </c>
      <c r="H33" s="26"/>
      <c r="I33" s="26">
        <f>75+53.15</f>
        <v>128.15</v>
      </c>
      <c r="J33" s="26">
        <v>0</v>
      </c>
      <c r="K33" s="33"/>
      <c r="L33" s="26">
        <v>0</v>
      </c>
      <c r="M33" s="35">
        <v>0</v>
      </c>
      <c r="N33" s="36"/>
      <c r="O33" s="47">
        <v>0</v>
      </c>
    </row>
    <row r="34" spans="1:15" ht="24.6" customHeight="1" x14ac:dyDescent="0.25">
      <c r="A34" s="30" t="s">
        <v>20</v>
      </c>
      <c r="B34" s="22"/>
      <c r="C34" s="23"/>
      <c r="D34" s="23"/>
      <c r="E34" s="24"/>
      <c r="F34" s="25"/>
      <c r="G34" s="14">
        <f>G35</f>
        <v>17859.300000000003</v>
      </c>
      <c r="H34" s="14"/>
      <c r="I34" s="14">
        <f>I35</f>
        <v>17859.300000000003</v>
      </c>
      <c r="J34" s="14">
        <f t="shared" ref="J34:O34" si="21">J35</f>
        <v>17859.300000000003</v>
      </c>
      <c r="K34" s="32"/>
      <c r="L34" s="14">
        <f t="shared" si="21"/>
        <v>17859.300000000003</v>
      </c>
      <c r="M34" s="32">
        <f t="shared" si="21"/>
        <v>19843.600000000002</v>
      </c>
      <c r="N34" s="36"/>
      <c r="O34" s="29">
        <f t="shared" si="21"/>
        <v>19843.600000000002</v>
      </c>
    </row>
    <row r="35" spans="1:15" ht="26.45" customHeight="1" x14ac:dyDescent="0.25">
      <c r="A35" s="16" t="s">
        <v>16</v>
      </c>
      <c r="B35" s="17"/>
      <c r="C35" s="18"/>
      <c r="D35" s="18"/>
      <c r="E35" s="19"/>
      <c r="F35" s="20"/>
      <c r="G35" s="14">
        <f>G36</f>
        <v>17859.300000000003</v>
      </c>
      <c r="H35" s="14"/>
      <c r="I35" s="14">
        <f>I36</f>
        <v>17859.300000000003</v>
      </c>
      <c r="J35" s="14">
        <f t="shared" ref="J35:O36" si="22">J36</f>
        <v>17859.300000000003</v>
      </c>
      <c r="K35" s="32"/>
      <c r="L35" s="14">
        <f t="shared" si="22"/>
        <v>17859.300000000003</v>
      </c>
      <c r="M35" s="32">
        <f t="shared" si="22"/>
        <v>19843.600000000002</v>
      </c>
      <c r="N35" s="36"/>
      <c r="O35" s="29">
        <f t="shared" si="22"/>
        <v>19843.600000000002</v>
      </c>
    </row>
    <row r="36" spans="1:15" ht="37.9" customHeight="1" x14ac:dyDescent="0.25">
      <c r="A36" s="21" t="s">
        <v>38</v>
      </c>
      <c r="B36" s="22" t="s">
        <v>3</v>
      </c>
      <c r="C36" s="23" t="s">
        <v>0</v>
      </c>
      <c r="D36" s="23" t="s">
        <v>0</v>
      </c>
      <c r="E36" s="24" t="s">
        <v>0</v>
      </c>
      <c r="F36" s="25">
        <v>40</v>
      </c>
      <c r="G36" s="26">
        <f>G37</f>
        <v>17859.300000000003</v>
      </c>
      <c r="H36" s="26"/>
      <c r="I36" s="26">
        <f>I37</f>
        <v>17859.300000000003</v>
      </c>
      <c r="J36" s="26">
        <f t="shared" si="22"/>
        <v>17859.300000000003</v>
      </c>
      <c r="K36" s="33"/>
      <c r="L36" s="26">
        <f t="shared" si="22"/>
        <v>17859.300000000003</v>
      </c>
      <c r="M36" s="33">
        <f t="shared" si="22"/>
        <v>19843.600000000002</v>
      </c>
      <c r="N36" s="36"/>
      <c r="O36" s="31">
        <f t="shared" si="22"/>
        <v>19843.600000000002</v>
      </c>
    </row>
    <row r="37" spans="1:15" ht="20.45" customHeight="1" x14ac:dyDescent="0.25">
      <c r="A37" s="21" t="s">
        <v>39</v>
      </c>
      <c r="B37" s="22" t="s">
        <v>2</v>
      </c>
      <c r="C37" s="23" t="s">
        <v>0</v>
      </c>
      <c r="D37" s="23" t="s">
        <v>0</v>
      </c>
      <c r="E37" s="24" t="s">
        <v>0</v>
      </c>
      <c r="F37" s="25" t="s">
        <v>0</v>
      </c>
      <c r="G37" s="26">
        <f>G38+G39+G40</f>
        <v>17859.300000000003</v>
      </c>
      <c r="H37" s="26"/>
      <c r="I37" s="26">
        <f>I38+I39+I40</f>
        <v>17859.300000000003</v>
      </c>
      <c r="J37" s="26">
        <f t="shared" ref="J37:M37" si="23">J38+J39+J40</f>
        <v>17859.300000000003</v>
      </c>
      <c r="K37" s="33"/>
      <c r="L37" s="26">
        <f t="shared" ref="L37" si="24">L38+L39+L40</f>
        <v>17859.300000000003</v>
      </c>
      <c r="M37" s="33">
        <f t="shared" si="23"/>
        <v>19843.600000000002</v>
      </c>
      <c r="N37" s="36"/>
      <c r="O37" s="31">
        <f t="shared" ref="O37" si="25">O38+O39+O40</f>
        <v>19843.600000000002</v>
      </c>
    </row>
    <row r="38" spans="1:15" ht="20.45" customHeight="1" x14ac:dyDescent="0.25">
      <c r="A38" s="27" t="s">
        <v>43</v>
      </c>
      <c r="B38" s="22" t="s">
        <v>2</v>
      </c>
      <c r="C38" s="23"/>
      <c r="D38" s="23"/>
      <c r="E38" s="24"/>
      <c r="F38" s="25"/>
      <c r="G38" s="26">
        <v>0</v>
      </c>
      <c r="H38" s="26"/>
      <c r="I38" s="26">
        <v>0</v>
      </c>
      <c r="J38" s="26">
        <v>0</v>
      </c>
      <c r="K38" s="33"/>
      <c r="L38" s="26">
        <v>0</v>
      </c>
      <c r="M38" s="33">
        <v>0</v>
      </c>
      <c r="N38" s="36"/>
      <c r="O38" s="31">
        <v>0</v>
      </c>
    </row>
    <row r="39" spans="1:15" x14ac:dyDescent="0.25">
      <c r="A39" s="27" t="s">
        <v>18</v>
      </c>
      <c r="B39" s="22" t="s">
        <v>2</v>
      </c>
      <c r="C39" s="23"/>
      <c r="D39" s="23"/>
      <c r="E39" s="24"/>
      <c r="F39" s="25"/>
      <c r="G39" s="26">
        <f>9804.7+6268.6</f>
        <v>16073.300000000001</v>
      </c>
      <c r="H39" s="26"/>
      <c r="I39" s="26">
        <f>9804.7+6268.6</f>
        <v>16073.300000000001</v>
      </c>
      <c r="J39" s="26">
        <f>9804.7+6268.6</f>
        <v>16073.300000000001</v>
      </c>
      <c r="K39" s="33"/>
      <c r="L39" s="26">
        <f>9804.7+6268.6</f>
        <v>16073.300000000001</v>
      </c>
      <c r="M39" s="35">
        <f>10894.1+6965.1</f>
        <v>17859.2</v>
      </c>
      <c r="N39" s="36"/>
      <c r="O39" s="47">
        <f>10894.1+6965.1</f>
        <v>17859.2</v>
      </c>
    </row>
    <row r="40" spans="1:15" ht="21.6" customHeight="1" x14ac:dyDescent="0.25">
      <c r="A40" s="27" t="s">
        <v>17</v>
      </c>
      <c r="B40" s="22" t="s">
        <v>2</v>
      </c>
      <c r="C40" s="23"/>
      <c r="D40" s="23"/>
      <c r="E40" s="24"/>
      <c r="F40" s="25"/>
      <c r="G40" s="26">
        <v>1786</v>
      </c>
      <c r="H40" s="26"/>
      <c r="I40" s="26">
        <v>1786</v>
      </c>
      <c r="J40" s="26">
        <v>1786</v>
      </c>
      <c r="K40" s="33"/>
      <c r="L40" s="26">
        <v>1786</v>
      </c>
      <c r="M40" s="35">
        <v>1984.4</v>
      </c>
      <c r="N40" s="36"/>
      <c r="O40" s="47">
        <v>1984.4</v>
      </c>
    </row>
    <row r="41" spans="1:15" ht="16.5" thickBot="1" x14ac:dyDescent="0.3">
      <c r="A41" s="9" t="s">
        <v>1</v>
      </c>
      <c r="B41" s="13"/>
      <c r="C41" s="10"/>
      <c r="D41" s="10"/>
      <c r="E41" s="10"/>
      <c r="F41" s="10"/>
      <c r="G41" s="11">
        <f>G34+G21+G14+G7</f>
        <v>20951.900000000001</v>
      </c>
      <c r="H41" s="11"/>
      <c r="I41" s="11">
        <f>I34+I21+I14+I7</f>
        <v>20949.000000000004</v>
      </c>
      <c r="J41" s="11">
        <f>J8+J16+J22+J35</f>
        <v>30541.800000000003</v>
      </c>
      <c r="K41" s="34"/>
      <c r="L41" s="11">
        <f>L8+L16+L22+L35</f>
        <v>30538.900000000005</v>
      </c>
      <c r="M41" s="34">
        <f>M8+M16+M22+M35</f>
        <v>53818.5</v>
      </c>
      <c r="N41" s="39"/>
      <c r="O41" s="48">
        <f>O8+O16+O22+O35</f>
        <v>53815.399999999994</v>
      </c>
    </row>
    <row r="42" spans="1:15" x14ac:dyDescent="0.25">
      <c r="A42" s="1"/>
      <c r="B42" s="1"/>
      <c r="C42" s="1"/>
      <c r="D42" s="1"/>
      <c r="E42" s="1"/>
      <c r="F42" s="1"/>
      <c r="G42" s="5"/>
      <c r="H42" s="5"/>
      <c r="I42" s="5"/>
      <c r="J42" s="5"/>
      <c r="K42" s="5"/>
      <c r="L42" s="5"/>
      <c r="M42" s="5"/>
    </row>
    <row r="43" spans="1:15" x14ac:dyDescent="0.25">
      <c r="I43" s="41"/>
      <c r="L43" s="41"/>
      <c r="O43" s="41"/>
    </row>
    <row r="44" spans="1:15" x14ac:dyDescent="0.25">
      <c r="G44" s="41"/>
      <c r="I44" s="41"/>
    </row>
  </sheetData>
  <mergeCells count="9">
    <mergeCell ref="G1:O1"/>
    <mergeCell ref="L2:O2"/>
    <mergeCell ref="A3:M3"/>
    <mergeCell ref="G5:I5"/>
    <mergeCell ref="J5:L5"/>
    <mergeCell ref="M5:O5"/>
    <mergeCell ref="A5:A6"/>
    <mergeCell ref="B5:B6"/>
    <mergeCell ref="F5:F6"/>
  </mergeCells>
  <phoneticPr fontId="7" type="noConversion"/>
  <pageMargins left="0.78740157480314965" right="0.39370078740157483" top="0.78740157480314965" bottom="0.78740157480314965" header="0.31496062992125984" footer="0.31496062992125984"/>
  <pageSetup paperSize="9" scale="57" firstPageNumber="493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Шведова Л.В.</dc:creator>
  <cp:lastModifiedBy>Абдуллина С.Ч.</cp:lastModifiedBy>
  <cp:lastPrinted>2021-11-24T09:44:50Z</cp:lastPrinted>
  <dcterms:created xsi:type="dcterms:W3CDTF">2019-10-26T07:57:57Z</dcterms:created>
  <dcterms:modified xsi:type="dcterms:W3CDTF">2021-11-24T09:44:54Z</dcterms:modified>
</cp:coreProperties>
</file>