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Уточнение РД декабрь 2021\"/>
    </mc:Choice>
  </mc:AlternateContent>
  <xr:revisionPtr revIDLastSave="0" documentId="13_ncr:1_{7CE31B8F-F2B8-402C-89C0-444772AAF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а" sheetId="2" r:id="rId1"/>
  </sheets>
  <definedNames>
    <definedName name="_xlnm.Print_Titles" localSheetId="0">'2а'!$7:$7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2" l="1"/>
  <c r="G45" i="2"/>
  <c r="H35" i="2"/>
  <c r="G35" i="2"/>
  <c r="H26" i="2"/>
  <c r="G26" i="2"/>
  <c r="H22" i="2"/>
  <c r="G22" i="2"/>
  <c r="H19" i="2"/>
  <c r="G19" i="2"/>
  <c r="H16" i="2"/>
  <c r="G16" i="2"/>
  <c r="D35" i="2" l="1"/>
  <c r="C35" i="2"/>
  <c r="D45" i="2"/>
  <c r="C45" i="2"/>
  <c r="E44" i="2"/>
  <c r="F43" i="2"/>
  <c r="E43" i="2"/>
  <c r="F39" i="2"/>
  <c r="E39" i="2"/>
  <c r="E36" i="2"/>
  <c r="F36" i="2"/>
  <c r="D26" i="2"/>
  <c r="C26" i="2"/>
  <c r="D22" i="2" l="1"/>
  <c r="C22" i="2"/>
  <c r="C47" i="2" s="1"/>
  <c r="F25" i="2"/>
  <c r="E25" i="2"/>
  <c r="D19" i="2"/>
  <c r="C19" i="2"/>
  <c r="D16" i="2"/>
  <c r="C16" i="2"/>
  <c r="C10" i="2"/>
  <c r="E15" i="2" l="1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7" i="2"/>
  <c r="F37" i="2"/>
  <c r="E38" i="2"/>
  <c r="F38" i="2"/>
  <c r="E40" i="2"/>
  <c r="F40" i="2"/>
  <c r="E41" i="2"/>
  <c r="F41" i="2"/>
  <c r="E42" i="2"/>
  <c r="F42" i="2"/>
  <c r="F44" i="2"/>
  <c r="E45" i="2"/>
  <c r="F45" i="2"/>
  <c r="E46" i="2"/>
  <c r="F46" i="2"/>
  <c r="E12" i="2" l="1"/>
  <c r="F12" i="2"/>
  <c r="E13" i="2"/>
  <c r="F13" i="2"/>
  <c r="E14" i="2"/>
  <c r="F14" i="2"/>
  <c r="F11" i="2"/>
  <c r="E11" i="2"/>
  <c r="H10" i="2"/>
  <c r="H47" i="2" s="1"/>
  <c r="G10" i="2"/>
  <c r="G47" i="2" s="1"/>
  <c r="D10" i="2"/>
  <c r="D47" i="2" s="1"/>
  <c r="F10" i="2" l="1"/>
  <c r="F47" i="2" s="1"/>
  <c r="E10" i="2" l="1"/>
  <c r="E47" i="2" s="1"/>
</calcChain>
</file>

<file path=xl/sharedStrings.xml><?xml version="1.0" encoding="utf-8"?>
<sst xmlns="http://schemas.openxmlformats.org/spreadsheetml/2006/main" count="84" uniqueCount="71">
  <si>
    <t xml:space="preserve">  </t>
  </si>
  <si>
    <t>к пояснительной записке по расходам</t>
  </si>
  <si>
    <t>(тыс. рублей)</t>
  </si>
  <si>
    <t>Наименование</t>
  </si>
  <si>
    <t>ЦСР</t>
  </si>
  <si>
    <t>Сумма уточнений</t>
  </si>
  <si>
    <t>Примечание</t>
  </si>
  <si>
    <t>5100000000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</si>
  <si>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</si>
  <si>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5110184050</t>
  </si>
  <si>
    <t>5110184301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</si>
  <si>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</si>
  <si>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5110284303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</si>
  <si>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</si>
  <si>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5700000000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</si>
  <si>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</si>
  <si>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5800000000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</si>
  <si>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</si>
  <si>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6900000000</t>
  </si>
  <si>
    <t>Субвенции на организацию и обеспечение отдыха и оздоровления детей, в том числе в этнической среде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</si>
  <si>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</si>
  <si>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</si>
  <si>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</si>
  <si>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</si>
  <si>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9000000000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</si>
  <si>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</si>
  <si>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58Г0184200</t>
  </si>
  <si>
    <t>71003D9300</t>
  </si>
  <si>
    <t>Муниципальная программа "Реализация отдельных государственных полномочий в сфере опеки и попечительства на 2019-2025 годы и на период до 2030 года"</t>
  </si>
  <si>
    <t>Муниципальная программа "Развитие образования в городе Радужный на 2019-2025 годы и на период до 2030 года"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</si>
  <si>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</si>
  <si>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</si>
  <si>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</si>
  <si>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</si>
  <si>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>Субвенция на реализацию программ дошкольного образования муниципальным образовательным организациям</t>
  </si>
  <si>
    <t>Субвенция на реализацию основных общеобразовательных программ муниципальным общеобразовательным организациям</t>
  </si>
  <si>
    <t>5110284305</t>
  </si>
  <si>
    <t>5110384030</t>
  </si>
  <si>
    <t>5850384280</t>
  </si>
  <si>
    <t>Субвенции на организацию мероприятий при осуществлении деятельности по обращению с животными без владельцев</t>
  </si>
  <si>
    <t>7100000000</t>
  </si>
  <si>
    <t>7100351200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</si>
  <si>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</si>
  <si>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7100359300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</si>
  <si>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</si>
  <si>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7100384100</t>
  </si>
  <si>
    <t>7100384120</t>
  </si>
  <si>
    <t>7100384250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</si>
  <si>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</si>
  <si>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7100384270</t>
  </si>
  <si>
    <t>7100384290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</si>
  <si>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</si>
  <si>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7600000000</t>
  </si>
  <si>
    <t>7600284060</t>
  </si>
  <si>
    <t>7600484310</t>
  </si>
  <si>
    <t>2022 год</t>
  </si>
  <si>
    <t xml:space="preserve">Уточненные ассигнования </t>
  </si>
  <si>
    <t>Приложение № 2а</t>
  </si>
  <si>
    <t xml:space="preserve">Распределение межбюджетных субвенций по целевым статьям (муниципальным программам и непрограммным направлениям деятельности) классификации расходов бюджета города Радужный на 2022-2023  годы
</t>
  </si>
  <si>
    <t>Субвенция на выплату компенсации педагогическим работникам за работу по подготовке и проведению единого государственного экзамена,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</si>
  <si>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</si>
  <si>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Субвенция на осуществление деятельности по опеке и попечительству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</si>
  <si>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</si>
  <si>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76004R0820</t>
  </si>
  <si>
    <t>Непрограммные направления деятельности</t>
  </si>
  <si>
    <t>Субвенции на поддержку и развитие  животноводства</t>
  </si>
  <si>
    <t>90Е0184350</t>
  </si>
  <si>
    <t>2023 год</t>
  </si>
  <si>
    <t>ИТОГО</t>
  </si>
  <si>
    <t>Приведение бюджетной классификации в соответствие с Порядком определения перечня и кодов целевых статей расходов бюджетов, финансовое обеспечение которых осуществляется за счет межбюджетных субсидий, субвенций и иных межбюджетных трансфертов, имеющих целевое назначение, предоставляемых из бюджета ХМАО-Югры городским округам, утвержденным приказом Департамента финансов ХМАО-Югры от 26.12.2020 №34-нп</t>
  </si>
  <si>
    <t>Утвержденные ассигнования на 2 021 год (решение Думы от 11.12.2020 №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</si>
</sst>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\.00\.00"/>
    <numFmt numFmtId="165" formatCode="0000000"/>
    <numFmt numFmtId="166" formatCode="#,##0.00;[Red]\-#,##0.00;0.00"/>
    <numFmt numFmtId="167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2" borderId="0" xfId="1" applyFont="1" applyFill="1"/>
    <xf numFmtId="0" fontId="2" fillId="0" borderId="0" xfId="1" applyFont="1"/>
    <xf numFmtId="0" fontId="3" fillId="0" borderId="0" xfId="1" applyFont="1" applyFill="1"/>
    <xf numFmtId="0" fontId="3" fillId="0" borderId="0" xfId="1" applyFont="1"/>
    <xf numFmtId="0" fontId="3" fillId="0" borderId="0" xfId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 applyFill="1" applyAlignment="1">
      <alignment horizontal="right"/>
    </xf>
    <xf numFmtId="0" fontId="3" fillId="0" borderId="0" xfId="1" applyNumberFormat="1" applyFont="1" applyFill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protection hidden="1"/>
    </xf>
    <xf numFmtId="164" fontId="4" fillId="0" borderId="6" xfId="2" applyNumberFormat="1" applyFont="1" applyFill="1" applyBorder="1" applyAlignment="1" applyProtection="1">
      <alignment vertical="center" wrapText="1"/>
      <protection hidden="1"/>
    </xf>
    <xf numFmtId="165" fontId="4" fillId="0" borderId="14" xfId="2" applyNumberFormat="1" applyFont="1" applyFill="1" applyBorder="1" applyAlignment="1" applyProtection="1">
      <alignment horizontal="right" vertical="center" wrapText="1"/>
      <protection hidden="1"/>
    </xf>
    <xf numFmtId="166" fontId="4" fillId="0" borderId="11" xfId="1" applyNumberFormat="1" applyFont="1" applyFill="1" applyBorder="1" applyAlignment="1" applyProtection="1">
      <alignment vertical="center"/>
      <protection hidden="1"/>
    </xf>
    <xf numFmtId="0" fontId="3" fillId="0" borderId="10" xfId="1" applyFont="1" applyFill="1" applyBorder="1"/>
    <xf numFmtId="164" fontId="3" fillId="0" borderId="7" xfId="2" applyNumberFormat="1" applyFont="1" applyFill="1" applyBorder="1" applyAlignment="1" applyProtection="1">
      <alignment vertical="center" wrapText="1"/>
      <protection hidden="1"/>
    </xf>
    <xf numFmtId="165" fontId="3" fillId="0" borderId="15" xfId="2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vertical="center"/>
      <protection hidden="1"/>
    </xf>
    <xf numFmtId="0" fontId="3" fillId="0" borderId="8" xfId="1" applyFont="1" applyFill="1" applyBorder="1" applyAlignment="1">
      <alignment wrapText="1"/>
    </xf>
    <xf numFmtId="0" fontId="3" fillId="2" borderId="8" xfId="1" applyFont="1" applyFill="1" applyBorder="1" applyAlignment="1">
      <alignment wrapText="1"/>
    </xf>
    <xf numFmtId="0" fontId="3" fillId="0" borderId="8" xfId="1" applyFont="1" applyFill="1" applyBorder="1" applyAlignment="1">
      <alignment vertical="center" wrapText="1"/>
    </xf>
    <xf numFmtId="164" fontId="4" fillId="0" borderId="7" xfId="2" applyNumberFormat="1" applyFont="1" applyFill="1" applyBorder="1" applyAlignment="1" applyProtection="1">
      <alignment vertical="center" wrapText="1"/>
      <protection hidden="1"/>
    </xf>
    <xf numFmtId="165" fontId="4" fillId="0" borderId="15" xfId="2" applyNumberFormat="1" applyFont="1" applyFill="1" applyBorder="1" applyAlignment="1" applyProtection="1">
      <alignment horizontal="right" vertical="center" wrapText="1"/>
      <protection hidden="1"/>
    </xf>
    <xf numFmtId="166" fontId="4" fillId="0" borderId="9" xfId="1" applyNumberFormat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>
      <alignment wrapText="1"/>
    </xf>
    <xf numFmtId="0" fontId="4" fillId="0" borderId="0" xfId="1" applyFont="1"/>
    <xf numFmtId="166" fontId="3" fillId="0" borderId="9" xfId="2" applyNumberFormat="1" applyFont="1" applyFill="1" applyBorder="1" applyAlignment="1" applyProtection="1">
      <alignment vertical="center"/>
      <protection hidden="1"/>
    </xf>
    <xf numFmtId="0" fontId="3" fillId="0" borderId="8" xfId="1" applyFont="1" applyFill="1" applyBorder="1"/>
    <xf numFmtId="166" fontId="4" fillId="0" borderId="9" xfId="2" applyNumberFormat="1" applyFont="1" applyFill="1" applyBorder="1" applyAlignment="1" applyProtection="1">
      <alignment vertical="center"/>
      <protection hidden="1"/>
    </xf>
    <xf numFmtId="0" fontId="4" fillId="0" borderId="8" xfId="1" applyFont="1" applyFill="1" applyBorder="1" applyAlignment="1">
      <alignment wrapText="1"/>
    </xf>
    <xf numFmtId="165" fontId="3" fillId="0" borderId="15" xfId="2" applyNumberFormat="1" applyFont="1" applyFill="1" applyBorder="1" applyAlignment="1" applyProtection="1">
      <alignment horizontal="center" vertical="center" wrapText="1"/>
      <protection hidden="1"/>
    </xf>
    <xf numFmtId="166" fontId="3" fillId="0" borderId="16" xfId="2" applyNumberFormat="1" applyFont="1" applyFill="1" applyBorder="1" applyAlignment="1" applyProtection="1">
      <alignment vertical="center"/>
      <protection hidden="1"/>
    </xf>
    <xf numFmtId="167" fontId="3" fillId="0" borderId="16" xfId="1" applyNumberFormat="1" applyFont="1" applyFill="1" applyBorder="1" applyAlignment="1">
      <alignment vertical="center"/>
    </xf>
    <xf numFmtId="2" fontId="4" fillId="0" borderId="9" xfId="1" applyNumberFormat="1" applyFont="1" applyFill="1" applyBorder="1"/>
    <xf numFmtId="165" fontId="3" fillId="0" borderId="17" xfId="2" applyNumberFormat="1" applyFont="1" applyFill="1" applyBorder="1" applyAlignment="1" applyProtection="1">
      <alignment horizontal="right" vertical="center" wrapText="1"/>
      <protection hidden="1"/>
    </xf>
    <xf numFmtId="2" fontId="3" fillId="0" borderId="16" xfId="1" applyNumberFormat="1" applyFont="1" applyFill="1" applyBorder="1"/>
    <xf numFmtId="166" fontId="3" fillId="0" borderId="16" xfId="1" applyNumberFormat="1" applyFont="1" applyFill="1" applyBorder="1" applyAlignment="1" applyProtection="1">
      <alignment vertical="center"/>
      <protection hidden="1"/>
    </xf>
    <xf numFmtId="4" fontId="3" fillId="0" borderId="0" xfId="1" applyNumberFormat="1" applyFont="1" applyFill="1"/>
    <xf numFmtId="0" fontId="4" fillId="0" borderId="8" xfId="1" applyFont="1" applyFill="1" applyBorder="1"/>
    <xf numFmtId="0" fontId="3" fillId="0" borderId="18" xfId="1" applyFont="1" applyFill="1" applyBorder="1"/>
    <xf numFmtId="164" fontId="3" fillId="0" borderId="19" xfId="2" applyNumberFormat="1" applyFont="1" applyFill="1" applyBorder="1" applyAlignment="1" applyProtection="1">
      <alignment vertical="center" wrapText="1"/>
      <protection hidden="1"/>
    </xf>
    <xf numFmtId="0" fontId="2" fillId="0" borderId="1" xfId="1" applyFont="1" applyFill="1" applyBorder="1" applyAlignment="1">
      <alignment horizontal="center"/>
    </xf>
    <xf numFmtId="0" fontId="2" fillId="0" borderId="20" xfId="1" applyFont="1" applyFill="1" applyBorder="1"/>
    <xf numFmtId="0" fontId="2" fillId="0" borderId="21" xfId="1" applyFont="1" applyFill="1" applyBorder="1"/>
    <xf numFmtId="4" fontId="2" fillId="0" borderId="20" xfId="1" applyNumberFormat="1" applyFont="1" applyFill="1" applyBorder="1"/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1" applyFont="1" applyFill="1" applyAlignment="1">
      <alignment horizontal="right"/>
    </xf>
    <xf numFmtId="0" fontId="3" fillId="0" borderId="18" xfId="1" applyFont="1" applyFill="1" applyBorder="1" applyAlignment="1">
      <alignment horizontal="left" wrapText="1"/>
    </xf>
    <xf numFmtId="0" fontId="3" fillId="0" borderId="22" xfId="1" applyFont="1" applyFill="1" applyBorder="1" applyAlignment="1">
      <alignment horizontal="left" wrapText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0" applyFont="1" applyAlignment="1"/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/>
      <protection hidden="1"/>
    </xf>
    <xf numFmtId="0" fontId="5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 xr:uid="{00000000-0005-0000-0000-000001000000}"/>
    <cellStyle name="Обычный 2 10 3" xfId="3" xr:uid="{00000000-0005-0000-0000-000002000000}"/>
    <cellStyle name="Обычный 2 2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I48"/>
  <sheetViews>
    <sheetView showGridLines="0" tabSelected="1" view="pageBreakPreview" topLeftCell="A40" zoomScaleNormal="100" zoomScaleSheetLayoutView="100" workbookViewId="0">
      <selection activeCell="H36" sqref="H36"/>
    </sheetView>
  </sheetViews>
  <sheetFormatPr defaultColWidth="9.140625" defaultRowHeight="15" x14ac:dyDescent="0.25"/>
  <cols>
    <col min="1" max="1" width="72.85546875" style="3" customWidth="1"/>
    <col min="2" max="2" width="13.42578125" style="3" customWidth="1"/>
    <col min="3" max="3" width="17.28515625" style="3" customWidth="1"/>
    <col min="4" max="4" width="17.7109375" style="3" customWidth="1"/>
    <col min="5" max="6" width="15.140625" style="3" customWidth="1"/>
    <col min="7" max="7" width="17.85546875" style="3" customWidth="1"/>
    <col min="8" max="8" width="17.5703125" style="3" customWidth="1"/>
    <col min="9" max="9" width="33.7109375" style="3" customWidth="1"/>
    <col min="10" max="16384" width="9.140625" style="4"/>
  </cols>
  <sheetData>
    <row r="1" spans="1:9" x14ac:dyDescent="0.25">
      <c r="E1" s="1"/>
      <c r="F1" s="1"/>
      <c r="G1" s="1"/>
      <c r="H1" s="1"/>
      <c r="I1" s="49" t="s">
        <v>57</v>
      </c>
    </row>
    <row r="2" spans="1:9" x14ac:dyDescent="0.25">
      <c r="A2" s="5"/>
      <c r="B2" s="6" t="s">
        <v>0</v>
      </c>
      <c r="C2" s="6"/>
      <c r="D2" s="6"/>
      <c r="E2" s="1"/>
      <c r="F2" s="1"/>
      <c r="G2" s="1"/>
      <c r="H2" s="1"/>
      <c r="I2" s="49" t="s">
        <v>1</v>
      </c>
    </row>
    <row r="3" spans="1:9" ht="12.75" customHeight="1" x14ac:dyDescent="0.25">
      <c r="A3" s="5"/>
      <c r="B3" s="6"/>
      <c r="C3" s="6"/>
      <c r="D3" s="6"/>
      <c r="I3" s="7"/>
    </row>
    <row r="4" spans="1:9" ht="12.75" customHeight="1" x14ac:dyDescent="0.25">
      <c r="A4" s="6"/>
      <c r="B4" s="8"/>
      <c r="C4" s="8"/>
      <c r="D4" s="8"/>
    </row>
    <row r="5" spans="1:9" ht="54" customHeight="1" x14ac:dyDescent="0.3">
      <c r="A5" s="52" t="s">
        <v>58</v>
      </c>
      <c r="B5" s="52"/>
      <c r="C5" s="52"/>
      <c r="D5" s="52"/>
      <c r="E5" s="53"/>
      <c r="F5" s="53"/>
      <c r="G5" s="53"/>
      <c r="H5" s="53"/>
      <c r="I5" s="53"/>
    </row>
    <row r="6" spans="1:9" ht="12.75" customHeight="1" thickBot="1" x14ac:dyDescent="0.3">
      <c r="A6" s="9"/>
      <c r="B6" s="9"/>
      <c r="C6" s="5"/>
      <c r="D6" s="5"/>
      <c r="I6" s="7" t="s">
        <v>2</v>
      </c>
    </row>
    <row r="7" spans="1:9" ht="52.5" customHeight="1" thickBot="1" x14ac:dyDescent="0.3">
      <c r="A7" s="56" t="s">
        <v>3</v>
      </c>
      <c r="B7" s="58" t="s">
        <v>4</v>
      </c>
      <c r="C7" s="54" t="s">
        <v>70</v>
      </c>
      <c r="D7" s="55"/>
      <c r="E7" s="54" t="s">
        <v>5</v>
      </c>
      <c r="F7" s="55"/>
      <c r="G7" s="54" t="s">
        <v>56</v>
      </c>
      <c r="H7" s="55"/>
      <c r="I7" s="44" t="s">
        <v>6</v>
      </c>
    </row>
    <row r="8" spans="1:9" ht="31.5" customHeight="1" thickBot="1" x14ac:dyDescent="0.3">
      <c r="A8" s="57"/>
      <c r="B8" s="59"/>
      <c r="C8" s="45" t="s">
        <v>55</v>
      </c>
      <c r="D8" s="44" t="s">
        <v>67</v>
      </c>
      <c r="E8" s="45" t="s">
        <v>55</v>
      </c>
      <c r="F8" s="44" t="s">
        <v>67</v>
      </c>
      <c r="G8" s="45" t="s">
        <v>55</v>
      </c>
      <c r="H8" s="44" t="s">
        <v>67</v>
      </c>
      <c r="I8" s="46"/>
    </row>
    <row r="9" spans="1:9" ht="14.25" customHeight="1" thickBot="1" x14ac:dyDescent="0.3">
      <c r="A9" s="47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</row>
    <row r="10" spans="1:9" ht="32.450000000000003" customHeight="1" x14ac:dyDescent="0.25">
      <c r="A10" s="10" t="s">
        <v>29</v>
      </c>
      <c r="B10" s="11" t="s">
        <v>7</v>
      </c>
      <c r="C10" s="12">
        <f>C11+C12+C13+C14+C15</f>
        <v>1248855.5</v>
      </c>
      <c r="D10" s="12">
        <f t="shared" ref="D10:H10" si="0">D11+D12+D13+D14+D15</f>
        <v>1279616.8</v>
      </c>
      <c r="E10" s="12">
        <f t="shared" si="0"/>
        <v>0</v>
      </c>
      <c r="F10" s="12">
        <f t="shared" si="0"/>
        <v>0</v>
      </c>
      <c r="G10" s="12">
        <f t="shared" si="0"/>
        <v>1248855.5</v>
      </c>
      <c r="H10" s="12">
        <f t="shared" si="0"/>
        <v>1279616.8</v>
      </c>
      <c r="I10" s="13"/>
    </row>
    <row r="11" spans="1:9" s="3" customFormat="1" ht="54.6" customHeight="1" x14ac:dyDescent="0.25">
      <c r="A11" s="14" t="s">
        <v>8</v>
      </c>
      <c r="B11" s="15" t="s">
        <v>9</v>
      </c>
      <c r="C11" s="16">
        <v>37988</v>
      </c>
      <c r="D11" s="16">
        <v>37988</v>
      </c>
      <c r="E11" s="16">
        <f>G11-C11</f>
        <v>0</v>
      </c>
      <c r="F11" s="16">
        <f>H11-D11</f>
        <v>0</v>
      </c>
      <c r="G11" s="16">
        <v>37988</v>
      </c>
      <c r="H11" s="16">
        <v>37988</v>
      </c>
      <c r="I11" s="17"/>
    </row>
    <row r="12" spans="1:9" s="3" customFormat="1" ht="43.15" customHeight="1" x14ac:dyDescent="0.25">
      <c r="A12" s="14" t="s">
        <v>34</v>
      </c>
      <c r="B12" s="15" t="s">
        <v>10</v>
      </c>
      <c r="C12" s="16">
        <v>531242.4</v>
      </c>
      <c r="D12" s="16">
        <v>531242.4</v>
      </c>
      <c r="E12" s="16">
        <f t="shared" ref="E12:E14" si="1">G12-C12</f>
        <v>0</v>
      </c>
      <c r="F12" s="16">
        <f t="shared" ref="F12:F14" si="2">H12-D12</f>
        <v>0</v>
      </c>
      <c r="G12" s="16">
        <v>531242.4</v>
      </c>
      <c r="H12" s="16">
        <v>531242.4</v>
      </c>
      <c r="I12" s="17"/>
    </row>
    <row r="13" spans="1:9" s="3" customFormat="1" ht="40.9" customHeight="1" x14ac:dyDescent="0.25">
      <c r="A13" s="14" t="s">
        <v>35</v>
      </c>
      <c r="B13" s="15" t="s">
        <v>12</v>
      </c>
      <c r="C13" s="16">
        <v>602462.1</v>
      </c>
      <c r="D13" s="16">
        <v>602462.1</v>
      </c>
      <c r="E13" s="16">
        <f t="shared" si="1"/>
        <v>0</v>
      </c>
      <c r="F13" s="16">
        <f t="shared" si="2"/>
        <v>0</v>
      </c>
      <c r="G13" s="16">
        <v>602462.1</v>
      </c>
      <c r="H13" s="16">
        <v>602462.1</v>
      </c>
      <c r="I13" s="17"/>
    </row>
    <row r="14" spans="1:9" s="3" customFormat="1" ht="82.15" customHeight="1" x14ac:dyDescent="0.25">
      <c r="A14" s="14" t="s">
        <v>59</v>
      </c>
      <c r="B14" s="15" t="s">
        <v>36</v>
      </c>
      <c r="C14" s="16">
        <v>2259</v>
      </c>
      <c r="D14" s="16">
        <v>2259</v>
      </c>
      <c r="E14" s="16">
        <f t="shared" si="1"/>
        <v>0</v>
      </c>
      <c r="F14" s="16">
        <f t="shared" si="2"/>
        <v>0</v>
      </c>
      <c r="G14" s="16">
        <v>2259</v>
      </c>
      <c r="H14" s="16">
        <v>2259</v>
      </c>
      <c r="I14" s="18"/>
    </row>
    <row r="15" spans="1:9" ht="76.900000000000006" customHeight="1" x14ac:dyDescent="0.25">
      <c r="A15" s="14" t="s">
        <v>11</v>
      </c>
      <c r="B15" s="15" t="s">
        <v>37</v>
      </c>
      <c r="C15" s="16">
        <v>74904</v>
      </c>
      <c r="D15" s="16">
        <v>105665.3</v>
      </c>
      <c r="E15" s="16">
        <f t="shared" ref="E15:E46" si="3">G15-C15</f>
        <v>0</v>
      </c>
      <c r="F15" s="16">
        <f t="shared" ref="F15:F46" si="4">H15-D15</f>
        <v>0</v>
      </c>
      <c r="G15" s="16">
        <v>74904</v>
      </c>
      <c r="H15" s="16">
        <v>105665.3</v>
      </c>
      <c r="I15" s="19"/>
    </row>
    <row r="16" spans="1:9" s="24" customFormat="1" ht="42.75" x14ac:dyDescent="0.2">
      <c r="A16" s="20" t="s">
        <v>30</v>
      </c>
      <c r="B16" s="21" t="s">
        <v>14</v>
      </c>
      <c r="C16" s="22">
        <f>C17+C18</f>
        <v>972.5</v>
      </c>
      <c r="D16" s="22">
        <f>D17+D18</f>
        <v>972.5</v>
      </c>
      <c r="E16" s="22">
        <f t="shared" si="3"/>
        <v>0</v>
      </c>
      <c r="F16" s="22">
        <f t="shared" si="4"/>
        <v>0</v>
      </c>
      <c r="G16" s="22">
        <f t="shared" ref="G16:H16" si="5">G17+G18</f>
        <v>972.5</v>
      </c>
      <c r="H16" s="22">
        <f t="shared" si="5"/>
        <v>972.5</v>
      </c>
      <c r="I16" s="23"/>
    </row>
    <row r="17" spans="1:9" ht="49.9" customHeight="1" x14ac:dyDescent="0.25">
      <c r="A17" s="14" t="s">
        <v>60</v>
      </c>
      <c r="B17" s="15">
        <v>5720151350</v>
      </c>
      <c r="C17" s="16">
        <v>945.1</v>
      </c>
      <c r="D17" s="16">
        <v>945.1</v>
      </c>
      <c r="E17" s="16">
        <f t="shared" si="3"/>
        <v>0</v>
      </c>
      <c r="F17" s="16">
        <f t="shared" si="4"/>
        <v>0</v>
      </c>
      <c r="G17" s="16">
        <v>945.1</v>
      </c>
      <c r="H17" s="16">
        <v>945.1</v>
      </c>
      <c r="I17" s="18"/>
    </row>
    <row r="18" spans="1:9" ht="90.6" customHeight="1" x14ac:dyDescent="0.25">
      <c r="A18" s="14" t="s">
        <v>15</v>
      </c>
      <c r="B18" s="15">
        <v>5720384220</v>
      </c>
      <c r="C18" s="25">
        <v>27.4</v>
      </c>
      <c r="D18" s="25">
        <v>27.4</v>
      </c>
      <c r="E18" s="16">
        <f t="shared" si="3"/>
        <v>0</v>
      </c>
      <c r="F18" s="16">
        <f t="shared" si="4"/>
        <v>0</v>
      </c>
      <c r="G18" s="25">
        <v>27.4</v>
      </c>
      <c r="H18" s="25">
        <v>27.4</v>
      </c>
      <c r="I18" s="26"/>
    </row>
    <row r="19" spans="1:9" ht="44.45" customHeight="1" x14ac:dyDescent="0.25">
      <c r="A19" s="20" t="s">
        <v>31</v>
      </c>
      <c r="B19" s="21" t="s">
        <v>16</v>
      </c>
      <c r="C19" s="27">
        <f>C20+C21</f>
        <v>1359.3</v>
      </c>
      <c r="D19" s="27">
        <f>D20+D21</f>
        <v>1380.8</v>
      </c>
      <c r="E19" s="22">
        <f t="shared" si="3"/>
        <v>0</v>
      </c>
      <c r="F19" s="22">
        <f t="shared" si="4"/>
        <v>0</v>
      </c>
      <c r="G19" s="27">
        <f t="shared" ref="G19:H19" si="6">G20+G21</f>
        <v>1359.3</v>
      </c>
      <c r="H19" s="27">
        <f t="shared" si="6"/>
        <v>1380.8</v>
      </c>
      <c r="I19" s="17"/>
    </row>
    <row r="20" spans="1:9" ht="36.6" customHeight="1" x14ac:dyDescent="0.25">
      <c r="A20" s="14" t="s">
        <v>17</v>
      </c>
      <c r="B20" s="15" t="s">
        <v>38</v>
      </c>
      <c r="C20" s="16">
        <v>336.5</v>
      </c>
      <c r="D20" s="16">
        <v>336.5</v>
      </c>
      <c r="E20" s="16">
        <f t="shared" si="3"/>
        <v>0</v>
      </c>
      <c r="F20" s="16">
        <f t="shared" si="4"/>
        <v>0</v>
      </c>
      <c r="G20" s="16">
        <v>336.5</v>
      </c>
      <c r="H20" s="16">
        <v>336.5</v>
      </c>
      <c r="I20" s="26"/>
    </row>
    <row r="21" spans="1:9" ht="36.6" customHeight="1" x14ac:dyDescent="0.25">
      <c r="A21" s="14" t="s">
        <v>39</v>
      </c>
      <c r="B21" s="15" t="s">
        <v>26</v>
      </c>
      <c r="C21" s="25">
        <v>1022.8</v>
      </c>
      <c r="D21" s="25">
        <v>1044.3</v>
      </c>
      <c r="E21" s="16">
        <f t="shared" si="3"/>
        <v>0</v>
      </c>
      <c r="F21" s="16">
        <f t="shared" si="4"/>
        <v>0</v>
      </c>
      <c r="G21" s="25">
        <v>1022.8</v>
      </c>
      <c r="H21" s="25">
        <v>1044.3</v>
      </c>
      <c r="I21" s="17"/>
    </row>
    <row r="22" spans="1:9" ht="42.75" x14ac:dyDescent="0.25">
      <c r="A22" s="20" t="s">
        <v>32</v>
      </c>
      <c r="B22" s="21" t="s">
        <v>18</v>
      </c>
      <c r="C22" s="27">
        <f>SUM(C23:C25)</f>
        <v>12550.499999999998</v>
      </c>
      <c r="D22" s="27">
        <f>SUM(D23:D25)</f>
        <v>12550.499999999998</v>
      </c>
      <c r="E22" s="22">
        <f t="shared" si="3"/>
        <v>0</v>
      </c>
      <c r="F22" s="22">
        <f t="shared" si="4"/>
        <v>0</v>
      </c>
      <c r="G22" s="27">
        <f>SUM(G23:G25)</f>
        <v>12550.499999999998</v>
      </c>
      <c r="H22" s="27">
        <f>SUM(H23:H25)</f>
        <v>12550.499999999998</v>
      </c>
      <c r="I22" s="17"/>
    </row>
    <row r="23" spans="1:9" ht="32.450000000000003" customHeight="1" x14ac:dyDescent="0.25">
      <c r="A23" s="14" t="s">
        <v>19</v>
      </c>
      <c r="B23" s="15">
        <v>6900184080</v>
      </c>
      <c r="C23" s="25">
        <v>73.900000000000006</v>
      </c>
      <c r="D23" s="25">
        <v>73.900000000000006</v>
      </c>
      <c r="E23" s="16">
        <f t="shared" si="3"/>
        <v>0</v>
      </c>
      <c r="F23" s="16">
        <f t="shared" si="4"/>
        <v>0</v>
      </c>
      <c r="G23" s="25">
        <v>73.900000000000006</v>
      </c>
      <c r="H23" s="25">
        <v>73.900000000000006</v>
      </c>
      <c r="I23" s="17"/>
    </row>
    <row r="24" spans="1:9" ht="32.450000000000003" customHeight="1" x14ac:dyDescent="0.25">
      <c r="A24" s="14" t="s">
        <v>19</v>
      </c>
      <c r="B24" s="15">
        <v>6900284080</v>
      </c>
      <c r="C24" s="16">
        <v>12046.3</v>
      </c>
      <c r="D24" s="16">
        <v>12046.3</v>
      </c>
      <c r="E24" s="16">
        <f t="shared" si="3"/>
        <v>0</v>
      </c>
      <c r="F24" s="16">
        <f t="shared" si="4"/>
        <v>0</v>
      </c>
      <c r="G24" s="16">
        <v>12046.3</v>
      </c>
      <c r="H24" s="16">
        <v>12046.3</v>
      </c>
      <c r="I24" s="17"/>
    </row>
    <row r="25" spans="1:9" ht="32.450000000000003" customHeight="1" x14ac:dyDescent="0.25">
      <c r="A25" s="14" t="s">
        <v>19</v>
      </c>
      <c r="B25" s="15">
        <v>6900384080</v>
      </c>
      <c r="C25" s="16">
        <v>430.3</v>
      </c>
      <c r="D25" s="16">
        <v>430.3</v>
      </c>
      <c r="E25" s="16">
        <f t="shared" si="3"/>
        <v>0</v>
      </c>
      <c r="F25" s="16">
        <f t="shared" si="4"/>
        <v>0</v>
      </c>
      <c r="G25" s="16">
        <v>430.3</v>
      </c>
      <c r="H25" s="16">
        <v>430.3</v>
      </c>
      <c r="I25" s="17"/>
    </row>
    <row r="26" spans="1:9" s="24" customFormat="1" ht="58.15" customHeight="1" x14ac:dyDescent="0.2">
      <c r="A26" s="20" t="s">
        <v>33</v>
      </c>
      <c r="B26" s="21" t="s">
        <v>40</v>
      </c>
      <c r="C26" s="27">
        <f>SUM(C27:C34)</f>
        <v>14683.400000000001</v>
      </c>
      <c r="D26" s="27">
        <f>SUM(D27:D34)</f>
        <v>14672.3</v>
      </c>
      <c r="E26" s="22">
        <f t="shared" si="3"/>
        <v>0</v>
      </c>
      <c r="F26" s="22">
        <f t="shared" si="4"/>
        <v>0</v>
      </c>
      <c r="G26" s="27">
        <f t="shared" ref="G26:H26" si="7">SUM(G27:G34)</f>
        <v>14683.400000000001</v>
      </c>
      <c r="H26" s="27">
        <f t="shared" si="7"/>
        <v>14672.3</v>
      </c>
      <c r="I26" s="28"/>
    </row>
    <row r="27" spans="1:9" ht="47.45" customHeight="1" x14ac:dyDescent="0.25">
      <c r="A27" s="14" t="s">
        <v>20</v>
      </c>
      <c r="B27" s="15" t="s">
        <v>41</v>
      </c>
      <c r="C27" s="25">
        <v>3.7</v>
      </c>
      <c r="D27" s="25">
        <v>8</v>
      </c>
      <c r="E27" s="16">
        <f t="shared" si="3"/>
        <v>0</v>
      </c>
      <c r="F27" s="16">
        <f t="shared" si="4"/>
        <v>0</v>
      </c>
      <c r="G27" s="25">
        <v>3.7</v>
      </c>
      <c r="H27" s="25">
        <v>8</v>
      </c>
      <c r="I27" s="17"/>
    </row>
    <row r="28" spans="1:9" ht="34.9" customHeight="1" x14ac:dyDescent="0.25">
      <c r="A28" s="14" t="s">
        <v>42</v>
      </c>
      <c r="B28" s="15" t="s">
        <v>43</v>
      </c>
      <c r="C28" s="25">
        <v>4083.8</v>
      </c>
      <c r="D28" s="25">
        <v>4057</v>
      </c>
      <c r="E28" s="16">
        <f t="shared" si="3"/>
        <v>0</v>
      </c>
      <c r="F28" s="16">
        <f t="shared" si="4"/>
        <v>0</v>
      </c>
      <c r="G28" s="25">
        <v>4083.8</v>
      </c>
      <c r="H28" s="25">
        <v>4057</v>
      </c>
      <c r="I28" s="17"/>
    </row>
    <row r="29" spans="1:9" ht="47.45" customHeight="1" x14ac:dyDescent="0.25">
      <c r="A29" s="14" t="s">
        <v>44</v>
      </c>
      <c r="B29" s="15" t="s">
        <v>45</v>
      </c>
      <c r="C29" s="25">
        <v>294.8</v>
      </c>
      <c r="D29" s="25">
        <v>306.2</v>
      </c>
      <c r="E29" s="16">
        <f t="shared" si="3"/>
        <v>0</v>
      </c>
      <c r="F29" s="16">
        <f t="shared" si="4"/>
        <v>0</v>
      </c>
      <c r="G29" s="25">
        <v>294.8</v>
      </c>
      <c r="H29" s="25">
        <v>306.2</v>
      </c>
      <c r="I29" s="17"/>
    </row>
    <row r="30" spans="1:9" ht="31.9" customHeight="1" x14ac:dyDescent="0.25">
      <c r="A30" s="14" t="s">
        <v>23</v>
      </c>
      <c r="B30" s="15" t="s">
        <v>46</v>
      </c>
      <c r="C30" s="25">
        <v>1561.3</v>
      </c>
      <c r="D30" s="25">
        <v>1561.3</v>
      </c>
      <c r="E30" s="16">
        <f t="shared" si="3"/>
        <v>0</v>
      </c>
      <c r="F30" s="16">
        <f t="shared" si="4"/>
        <v>0</v>
      </c>
      <c r="G30" s="25">
        <v>1561.3</v>
      </c>
      <c r="H30" s="25">
        <v>1561.3</v>
      </c>
      <c r="I30" s="17"/>
    </row>
    <row r="31" spans="1:9" ht="90" customHeight="1" x14ac:dyDescent="0.25">
      <c r="A31" s="14" t="s">
        <v>21</v>
      </c>
      <c r="B31" s="15" t="s">
        <v>47</v>
      </c>
      <c r="C31" s="25">
        <v>1741.3</v>
      </c>
      <c r="D31" s="25">
        <v>1741.3</v>
      </c>
      <c r="E31" s="16">
        <f t="shared" si="3"/>
        <v>0</v>
      </c>
      <c r="F31" s="16">
        <f t="shared" si="4"/>
        <v>0</v>
      </c>
      <c r="G31" s="25">
        <v>1741.3</v>
      </c>
      <c r="H31" s="25">
        <v>1741.3</v>
      </c>
      <c r="I31" s="17"/>
    </row>
    <row r="32" spans="1:9" ht="46.15" customHeight="1" x14ac:dyDescent="0.25">
      <c r="A32" s="14" t="s">
        <v>48</v>
      </c>
      <c r="B32" s="15" t="s">
        <v>49</v>
      </c>
      <c r="C32" s="25">
        <v>5667.5</v>
      </c>
      <c r="D32" s="25">
        <v>5667.5</v>
      </c>
      <c r="E32" s="16">
        <f t="shared" si="3"/>
        <v>0</v>
      </c>
      <c r="F32" s="16">
        <f t="shared" si="4"/>
        <v>0</v>
      </c>
      <c r="G32" s="25">
        <v>5667.5</v>
      </c>
      <c r="H32" s="25">
        <v>5667.5</v>
      </c>
      <c r="I32" s="17"/>
    </row>
    <row r="33" spans="1:9" ht="45.6" customHeight="1" x14ac:dyDescent="0.25">
      <c r="A33" s="14" t="s">
        <v>22</v>
      </c>
      <c r="B33" s="15" t="s">
        <v>50</v>
      </c>
      <c r="C33" s="25">
        <v>120.9</v>
      </c>
      <c r="D33" s="25">
        <v>120.9</v>
      </c>
      <c r="E33" s="16">
        <f t="shared" si="3"/>
        <v>0</v>
      </c>
      <c r="F33" s="16">
        <f t="shared" si="4"/>
        <v>0</v>
      </c>
      <c r="G33" s="25">
        <v>120.9</v>
      </c>
      <c r="H33" s="25">
        <v>120.9</v>
      </c>
      <c r="I33" s="28"/>
    </row>
    <row r="34" spans="1:9" ht="48.6" customHeight="1" x14ac:dyDescent="0.25">
      <c r="A34" s="14" t="s">
        <v>51</v>
      </c>
      <c r="B34" s="15" t="s">
        <v>27</v>
      </c>
      <c r="C34" s="16">
        <v>1210.0999999999999</v>
      </c>
      <c r="D34" s="16">
        <v>1210.0999999999999</v>
      </c>
      <c r="E34" s="16">
        <f t="shared" si="3"/>
        <v>0</v>
      </c>
      <c r="F34" s="16">
        <f t="shared" si="4"/>
        <v>0</v>
      </c>
      <c r="G34" s="16">
        <v>1210.0999999999999</v>
      </c>
      <c r="H34" s="16">
        <v>1210.0999999999999</v>
      </c>
      <c r="I34" s="17"/>
    </row>
    <row r="35" spans="1:9" s="24" customFormat="1" ht="47.45" customHeight="1" x14ac:dyDescent="0.2">
      <c r="A35" s="20" t="s">
        <v>28</v>
      </c>
      <c r="B35" s="21" t="s">
        <v>52</v>
      </c>
      <c r="C35" s="27">
        <f>SUM(C36:C44)</f>
        <v>92574.599999999991</v>
      </c>
      <c r="D35" s="27">
        <f>SUM(D36:D44)</f>
        <v>88033.7</v>
      </c>
      <c r="E35" s="22">
        <f t="shared" si="3"/>
        <v>0</v>
      </c>
      <c r="F35" s="22">
        <f t="shared" si="4"/>
        <v>0</v>
      </c>
      <c r="G35" s="27">
        <f t="shared" ref="G35:H35" si="8">SUM(G36:G44)</f>
        <v>92574.599999999991</v>
      </c>
      <c r="H35" s="27">
        <f t="shared" si="8"/>
        <v>88033.7</v>
      </c>
      <c r="I35" s="28"/>
    </row>
    <row r="36" spans="1:9" ht="213" customHeight="1" x14ac:dyDescent="0.25">
      <c r="A36" s="14" t="s">
        <v>61</v>
      </c>
      <c r="B36" s="15">
        <v>7600184321</v>
      </c>
      <c r="C36" s="25">
        <v>17878.099999999999</v>
      </c>
      <c r="D36" s="25">
        <v>17878.099999999999</v>
      </c>
      <c r="E36" s="16">
        <f t="shared" ref="E36" si="9">G36-C36</f>
        <v>-17878.099999999999</v>
      </c>
      <c r="F36" s="16">
        <f t="shared" ref="F36" si="10">H36-D36</f>
        <v>-17878.099999999999</v>
      </c>
      <c r="G36" s="25">
        <v>0</v>
      </c>
      <c r="H36" s="25">
        <v>0</v>
      </c>
      <c r="I36" s="50" t="s">
        <v>69</v>
      </c>
    </row>
    <row r="37" spans="1:9" x14ac:dyDescent="0.25">
      <c r="A37" s="14" t="s">
        <v>61</v>
      </c>
      <c r="B37" s="15">
        <v>7600184320</v>
      </c>
      <c r="C37" s="25">
        <v>0</v>
      </c>
      <c r="D37" s="25">
        <v>0</v>
      </c>
      <c r="E37" s="16">
        <f t="shared" si="3"/>
        <v>17878.099999999999</v>
      </c>
      <c r="F37" s="16">
        <f t="shared" si="4"/>
        <v>17878.099999999999</v>
      </c>
      <c r="G37" s="25">
        <v>17878.099999999999</v>
      </c>
      <c r="H37" s="25">
        <v>17878.099999999999</v>
      </c>
      <c r="I37" s="51"/>
    </row>
    <row r="38" spans="1:9" s="3" customFormat="1" ht="60" x14ac:dyDescent="0.25">
      <c r="A38" s="14" t="s">
        <v>25</v>
      </c>
      <c r="B38" s="15" t="s">
        <v>53</v>
      </c>
      <c r="C38" s="25">
        <v>47653.8</v>
      </c>
      <c r="D38" s="25">
        <v>46199.6</v>
      </c>
      <c r="E38" s="16">
        <f t="shared" si="3"/>
        <v>0</v>
      </c>
      <c r="F38" s="16">
        <f t="shared" si="4"/>
        <v>0</v>
      </c>
      <c r="G38" s="25">
        <v>47653.8</v>
      </c>
      <c r="H38" s="25">
        <v>46199.6</v>
      </c>
      <c r="I38" s="17"/>
    </row>
    <row r="39" spans="1:9" s="3" customFormat="1" x14ac:dyDescent="0.25">
      <c r="A39" s="14" t="s">
        <v>61</v>
      </c>
      <c r="B39" s="15">
        <v>7600384322</v>
      </c>
      <c r="C39" s="25">
        <v>638.79999999999995</v>
      </c>
      <c r="D39" s="25">
        <v>638.79999999999995</v>
      </c>
      <c r="E39" s="16">
        <f t="shared" si="3"/>
        <v>-638.79999999999995</v>
      </c>
      <c r="F39" s="16">
        <f t="shared" si="4"/>
        <v>-638.79999999999995</v>
      </c>
      <c r="G39" s="25">
        <v>0</v>
      </c>
      <c r="H39" s="25">
        <v>0</v>
      </c>
      <c r="I39" s="50" t="s">
        <v>69</v>
      </c>
    </row>
    <row r="40" spans="1:9" ht="206.25" customHeight="1" x14ac:dyDescent="0.25">
      <c r="A40" s="14" t="s">
        <v>61</v>
      </c>
      <c r="B40" s="15">
        <v>7600384320</v>
      </c>
      <c r="C40" s="25">
        <v>0</v>
      </c>
      <c r="D40" s="25">
        <v>0</v>
      </c>
      <c r="E40" s="16">
        <f t="shared" si="3"/>
        <v>638.79999999999995</v>
      </c>
      <c r="F40" s="16">
        <f t="shared" si="4"/>
        <v>638.79999999999995</v>
      </c>
      <c r="G40" s="25">
        <v>638.79999999999995</v>
      </c>
      <c r="H40" s="25">
        <v>638.79999999999995</v>
      </c>
      <c r="I40" s="51"/>
    </row>
    <row r="41" spans="1:9" ht="51" customHeight="1" x14ac:dyDescent="0.25">
      <c r="A41" s="14" t="s">
        <v>13</v>
      </c>
      <c r="B41" s="15" t="s">
        <v>54</v>
      </c>
      <c r="C41" s="25">
        <v>20400.2</v>
      </c>
      <c r="D41" s="25">
        <v>17313.5</v>
      </c>
      <c r="E41" s="16">
        <f t="shared" si="3"/>
        <v>0</v>
      </c>
      <c r="F41" s="16">
        <f t="shared" si="4"/>
        <v>0</v>
      </c>
      <c r="G41" s="25">
        <v>20400.2</v>
      </c>
      <c r="H41" s="25">
        <v>17313.5</v>
      </c>
      <c r="I41" s="26"/>
    </row>
    <row r="42" spans="1:9" ht="49.15" customHeight="1" x14ac:dyDescent="0.25">
      <c r="A42" s="14" t="s">
        <v>62</v>
      </c>
      <c r="B42" s="29" t="s">
        <v>63</v>
      </c>
      <c r="C42" s="25">
        <v>5000</v>
      </c>
      <c r="D42" s="25">
        <v>5000</v>
      </c>
      <c r="E42" s="16">
        <f t="shared" si="3"/>
        <v>0</v>
      </c>
      <c r="F42" s="16">
        <f t="shared" si="4"/>
        <v>0</v>
      </c>
      <c r="G42" s="25">
        <v>5000</v>
      </c>
      <c r="H42" s="25">
        <v>5000</v>
      </c>
      <c r="I42" s="26"/>
    </row>
    <row r="43" spans="1:9" ht="122.45" customHeight="1" x14ac:dyDescent="0.25">
      <c r="A43" s="14" t="s">
        <v>61</v>
      </c>
      <c r="B43" s="15">
        <v>7600584321</v>
      </c>
      <c r="C43" s="30">
        <v>1003.7</v>
      </c>
      <c r="D43" s="30">
        <v>1003.7</v>
      </c>
      <c r="E43" s="16">
        <f t="shared" si="3"/>
        <v>-1003.7</v>
      </c>
      <c r="F43" s="16">
        <f t="shared" si="4"/>
        <v>-1003.7</v>
      </c>
      <c r="G43" s="25">
        <v>0</v>
      </c>
      <c r="H43" s="25">
        <v>0</v>
      </c>
      <c r="I43" s="50" t="s">
        <v>69</v>
      </c>
    </row>
    <row r="44" spans="1:9" ht="99.75" customHeight="1" x14ac:dyDescent="0.25">
      <c r="A44" s="14" t="s">
        <v>61</v>
      </c>
      <c r="B44" s="15">
        <v>7600584320</v>
      </c>
      <c r="C44" s="31">
        <v>0</v>
      </c>
      <c r="D44" s="31">
        <v>0</v>
      </c>
      <c r="E44" s="16">
        <f>G44-C44</f>
        <v>1003.7</v>
      </c>
      <c r="F44" s="16">
        <f t="shared" si="4"/>
        <v>1003.7</v>
      </c>
      <c r="G44" s="30">
        <v>1003.7</v>
      </c>
      <c r="H44" s="30">
        <v>1003.7</v>
      </c>
      <c r="I44" s="51"/>
    </row>
    <row r="45" spans="1:9" s="24" customFormat="1" ht="18.600000000000001" customHeight="1" x14ac:dyDescent="0.2">
      <c r="A45" s="20" t="s">
        <v>64</v>
      </c>
      <c r="B45" s="21" t="s">
        <v>24</v>
      </c>
      <c r="C45" s="32">
        <f>C46</f>
        <v>237</v>
      </c>
      <c r="D45" s="32">
        <f>D46</f>
        <v>237</v>
      </c>
      <c r="E45" s="22">
        <f t="shared" si="3"/>
        <v>0</v>
      </c>
      <c r="F45" s="22">
        <f t="shared" si="4"/>
        <v>0</v>
      </c>
      <c r="G45" s="32">
        <f t="shared" ref="G45:H45" si="11">G46</f>
        <v>237</v>
      </c>
      <c r="H45" s="32">
        <f t="shared" si="11"/>
        <v>237</v>
      </c>
      <c r="I45" s="37"/>
    </row>
    <row r="46" spans="1:9" ht="18.600000000000001" customHeight="1" thickBot="1" x14ac:dyDescent="0.3">
      <c r="A46" s="39" t="s">
        <v>65</v>
      </c>
      <c r="B46" s="33" t="s">
        <v>66</v>
      </c>
      <c r="C46" s="34">
        <v>237</v>
      </c>
      <c r="D46" s="34">
        <v>237</v>
      </c>
      <c r="E46" s="35">
        <f t="shared" si="3"/>
        <v>0</v>
      </c>
      <c r="F46" s="35">
        <f t="shared" si="4"/>
        <v>0</v>
      </c>
      <c r="G46" s="34">
        <v>237</v>
      </c>
      <c r="H46" s="34">
        <v>237</v>
      </c>
      <c r="I46" s="38"/>
    </row>
    <row r="47" spans="1:9" s="2" customFormat="1" ht="19.5" thickBot="1" x14ac:dyDescent="0.35">
      <c r="A47" s="40" t="s">
        <v>68</v>
      </c>
      <c r="B47" s="41"/>
      <c r="C47" s="43">
        <f>C45+C35+C26+C22+C19+C16+C10</f>
        <v>1371232.8</v>
      </c>
      <c r="D47" s="43">
        <f t="shared" ref="D47:H47" si="12">D45+D35+D26+D22+D19+D16+D10</f>
        <v>1397463.6</v>
      </c>
      <c r="E47" s="43">
        <f t="shared" si="12"/>
        <v>0</v>
      </c>
      <c r="F47" s="43">
        <f t="shared" si="12"/>
        <v>0</v>
      </c>
      <c r="G47" s="43">
        <f t="shared" si="12"/>
        <v>1371232.8</v>
      </c>
      <c r="H47" s="43">
        <f t="shared" si="12"/>
        <v>1397463.6</v>
      </c>
      <c r="I47" s="42"/>
    </row>
    <row r="48" spans="1:9" x14ac:dyDescent="0.25">
      <c r="G48" s="36"/>
      <c r="H48" s="36"/>
    </row>
  </sheetData>
  <mergeCells count="9">
    <mergeCell ref="I36:I37"/>
    <mergeCell ref="I39:I40"/>
    <mergeCell ref="I43:I44"/>
    <mergeCell ref="A5:I5"/>
    <mergeCell ref="C7:D7"/>
    <mergeCell ref="E7:F7"/>
    <mergeCell ref="G7:H7"/>
    <mergeCell ref="A7:A8"/>
    <mergeCell ref="B7:B8"/>
  </mergeCells>
  <pageMargins left="0.78740157480314965" right="0.39370078740157483" top="0.78740157480314965" bottom="0.78740157480314965" header="0.31496062992125984" footer="0.31496062992125984"/>
  <pageSetup paperSize="9" scale="60" firstPageNumber="519" fitToHeight="0" orientation="landscape" useFirstPageNumber="1" r:id="rId1"/>
  <headerFooter scaleWithDoc="0" alignWithMargins="0">
    <oddFooter>&amp;R&amp;P</oddFooter>
  </headerFooter>
  <rowBreaks count="2" manualBreakCount="2">
    <brk id="33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2а</vt:lpstr>
      <vt:lpstr>'2а'!Заголовки_для_печати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Дяченко С.Ю.</dc:creator>
  <cp:lastModifiedBy>Абдуллина С.Ч.</cp:lastModifiedBy>
  <cp:lastPrinted>2021-12-13T06:12:49Z</cp:lastPrinted>
  <dcterms:created xsi:type="dcterms:W3CDTF">2019-03-18T11:33:01Z</dcterms:created>
  <dcterms:modified xsi:type="dcterms:W3CDTF">2021-12-13T06:12:52Z</dcterms:modified>
</cp:coreProperties>
</file>