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1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G14" i="5"/>
  <c r="G15" i="5"/>
  <c r="F15" i="5"/>
  <c r="D15" i="5"/>
  <c r="C15" i="5"/>
  <c r="F14" i="5"/>
  <c r="C14" i="5"/>
  <c r="G16" i="5"/>
  <c r="D16" i="5"/>
  <c r="B13" i="5"/>
  <c r="F12" i="5" l="1"/>
  <c r="G12" i="5"/>
  <c r="C12" i="5"/>
  <c r="D12" i="5"/>
  <c r="E12" i="5" l="1"/>
  <c r="E16" i="5"/>
  <c r="B16" i="5"/>
  <c r="E15" i="5"/>
  <c r="B15" i="5"/>
  <c r="E14" i="5"/>
  <c r="B14" i="5"/>
  <c r="E13" i="5"/>
  <c r="B12" i="5" l="1"/>
</calcChain>
</file>

<file path=xl/sharedStrings.xml><?xml version="1.0" encoding="utf-8"?>
<sst xmlns="http://schemas.openxmlformats.org/spreadsheetml/2006/main" count="20" uniqueCount="16">
  <si>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</si>
  <si>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</si>
  <si>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</si>
  <si>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</si>
  <si>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</si>
  <si>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</si>
  <si>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</si>
  <si>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</si>
  <si>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</si>
  <si>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</si>
  <si>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</si>
  <si>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2023 год , тыс. рублей</t>
  </si>
  <si>
    <t>2024 год , тыс. рублей</t>
  </si>
  <si>
    <t>Приложение № 11</t>
  </si>
  <si>
    <t>от 10.12.2021 № 118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</si>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</sst>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2" fillId="0" borderId="0" xfId="3" applyNumberFormat="1" applyFont="1" applyFill="1" applyAlignment="1" applyProtection="1">
      <alignment horizontal="right"/>
      <protection hidden="1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4" fillId="0" borderId="0" xfId="61" applyFont="1" applyFill="1"/>
    <xf numFmtId="0" fontId="3" fillId="0" borderId="5" xfId="61" applyFont="1" applyBorder="1" applyAlignment="1">
      <alignment horizontal="left"/>
    </xf>
    <xf numFmtId="165" fontId="3" fillId="0" borderId="13" xfId="61" applyNumberFormat="1" applyFont="1" applyFill="1" applyBorder="1" applyAlignment="1">
      <alignment horizontal="center"/>
    </xf>
    <xf numFmtId="165" fontId="3" fillId="0" borderId="19" xfId="61" applyNumberFormat="1" applyFont="1" applyFill="1" applyBorder="1" applyAlignment="1">
      <alignment horizontal="center"/>
    </xf>
    <xf numFmtId="165" fontId="3" fillId="0" borderId="4" xfId="61" applyNumberFormat="1" applyFont="1" applyFill="1" applyBorder="1" applyAlignment="1">
      <alignment horizontal="center"/>
    </xf>
    <xf numFmtId="165" fontId="8" fillId="0" borderId="14" xfId="61" applyNumberFormat="1" applyFont="1" applyFill="1" applyBorder="1" applyAlignment="1">
      <alignment horizontal="center"/>
    </xf>
    <xf numFmtId="165" fontId="8" fillId="0" borderId="16" xfId="61" applyNumberFormat="1" applyFont="1" applyFill="1" applyBorder="1" applyAlignment="1">
      <alignment horizontal="center"/>
    </xf>
    <xf numFmtId="165" fontId="8" fillId="0" borderId="18" xfId="61" applyNumberFormat="1" applyFont="1" applyFill="1" applyBorder="1" applyAlignment="1">
      <alignment horizontal="center"/>
    </xf>
    <xf numFmtId="165" fontId="8" fillId="0" borderId="2" xfId="61" applyNumberFormat="1" applyFont="1" applyFill="1" applyBorder="1" applyAlignment="1">
      <alignment horizontal="center"/>
    </xf>
    <xf numFmtId="0" fontId="2" fillId="0" borderId="0" xfId="5" applyNumberFormat="1" applyFont="1" applyFill="1" applyAlignment="1" applyProtection="1">
      <alignment horizontal="right"/>
      <protection hidden="1"/>
    </xf>
    <xf numFmtId="0" fontId="8" fillId="0" borderId="0" xfId="5" applyNumberFormat="1" applyFont="1" applyFill="1" applyAlignment="1" applyProtection="1">
      <alignment horizontal="right"/>
      <protection hidden="1"/>
    </xf>
    <xf numFmtId="0" fontId="8" fillId="0" borderId="0" xfId="6" applyNumberFormat="1" applyFont="1" applyFill="1" applyAlignment="1" applyProtection="1">
      <alignment horizontal="right"/>
      <protection hidden="1"/>
    </xf>
    <xf numFmtId="4" fontId="4" fillId="0" borderId="0" xfId="61" applyNumberFormat="1" applyFont="1" applyFill="1"/>
    <xf numFmtId="0" fontId="4" fillId="0" borderId="12" xfId="61" applyFont="1" applyFill="1" applyBorder="1" applyAlignment="1">
      <alignment horizontal="center" wrapText="1"/>
    </xf>
    <xf numFmtId="0" fontId="4" fillId="0" borderId="13" xfId="61" applyFont="1" applyFill="1" applyBorder="1" applyAlignment="1">
      <alignment horizontal="center" wrapText="1"/>
    </xf>
    <xf numFmtId="0" fontId="8" fillId="0" borderId="14" xfId="61" applyFont="1" applyBorder="1" applyAlignment="1">
      <alignment horizontal="left" wrapText="1"/>
    </xf>
    <xf numFmtId="0" fontId="8" fillId="0" borderId="17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165" fontId="8" fillId="0" borderId="15" xfId="61" applyNumberFormat="1" applyFont="1" applyFill="1" applyBorder="1" applyAlignment="1">
      <alignment horizontal="center"/>
    </xf>
    <xf numFmtId="165" fontId="8" fillId="0" borderId="17" xfId="61" applyNumberFormat="1" applyFont="1" applyFill="1" applyBorder="1" applyAlignment="1">
      <alignment horizontal="center"/>
    </xf>
    <xf numFmtId="165" fontId="8" fillId="0" borderId="17" xfId="8" applyNumberFormat="1" applyFont="1" applyFill="1" applyBorder="1" applyAlignment="1">
      <alignment horizontal="center"/>
    </xf>
    <xf numFmtId="165" fontId="8" fillId="0" borderId="15" xfId="8" applyNumberFormat="1" applyFont="1" applyFill="1" applyBorder="1" applyAlignment="1">
      <alignment horizontal="center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8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9" xfId="61" applyFont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9" fillId="0" borderId="6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2" xfId="61" applyFont="1" applyBorder="1" applyAlignment="1">
      <alignment horizontal="center" wrapText="1"/>
    </xf>
    <xf numFmtId="0" fontId="8" fillId="0" borderId="8" xfId="61" applyFont="1" applyFill="1" applyBorder="1" applyAlignment="1">
      <alignment horizontal="center" wrapText="1"/>
    </xf>
    <xf numFmtId="0" fontId="4" fillId="0" borderId="9" xfId="61" applyFont="1" applyFill="1" applyBorder="1" applyAlignment="1">
      <alignment horizontal="center" wrapText="1"/>
    </xf>
    <xf numFmtId="0" fontId="4" fillId="0" borderId="5" xfId="61" applyFont="1" applyFill="1" applyBorder="1" applyAlignment="1">
      <alignment horizontal="center" wrapText="1"/>
    </xf>
    <xf numFmtId="0" fontId="4" fillId="0" borderId="20" xfId="61" applyFont="1" applyFill="1" applyBorder="1" applyAlignment="1">
      <alignment horizontal="center" wrapText="1"/>
    </xf>
    <xf numFmtId="0" fontId="8" fillId="0" borderId="0" xfId="6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S15" sqref="S15"/>
    </sheetView>
  </sheetViews>
  <sheetFormatPr defaultColWidth="9.140625" defaultRowHeight="12.75" x14ac:dyDescent="0.2"/>
  <cols>
    <col min="1" max="1" width="44.5703125" style="4" customWidth="1"/>
    <col min="2" max="2" width="15.85546875" style="4" customWidth="1"/>
    <col min="3" max="3" width="13.28515625" style="4" customWidth="1"/>
    <col min="4" max="5" width="15.85546875" style="4" customWidth="1"/>
    <col min="6" max="6" width="12.5703125" style="4" customWidth="1"/>
    <col min="7" max="7" width="14.5703125" style="4" customWidth="1"/>
    <col min="8" max="16384" width="9.140625" style="4"/>
  </cols>
  <sheetData>
    <row r="1" spans="1:10" ht="15.75" x14ac:dyDescent="0.25">
      <c r="A1" s="2"/>
      <c r="B1" s="3"/>
      <c r="C1" s="3"/>
      <c r="E1" s="16"/>
      <c r="F1" s="16"/>
      <c r="G1" s="17" t="s">
        <v>13</v>
      </c>
    </row>
    <row r="2" spans="1:10" ht="15.75" x14ac:dyDescent="0.25">
      <c r="A2" s="2"/>
      <c r="B2" s="3"/>
      <c r="C2" s="3"/>
      <c r="E2" s="16"/>
      <c r="F2" s="16"/>
      <c r="G2" s="18" t="s">
        <v>1</v>
      </c>
    </row>
    <row r="3" spans="1:10" ht="15.75" x14ac:dyDescent="0.25">
      <c r="A3" s="3"/>
      <c r="B3" s="29"/>
      <c r="C3" s="29"/>
      <c r="D3" s="30"/>
      <c r="E3" s="46" t="s">
        <v>14</v>
      </c>
      <c r="F3" s="47"/>
      <c r="G3" s="47"/>
    </row>
    <row r="4" spans="1:10" ht="15.75" x14ac:dyDescent="0.25">
      <c r="A4" s="3"/>
      <c r="B4" s="5"/>
      <c r="C4" s="5"/>
      <c r="D4" s="6"/>
      <c r="E4" s="1"/>
      <c r="F4" s="1"/>
      <c r="G4" s="1"/>
    </row>
    <row r="5" spans="1:10" ht="15.75" x14ac:dyDescent="0.25">
      <c r="A5" s="3"/>
      <c r="B5" s="5"/>
      <c r="C5" s="5"/>
      <c r="D5" s="6"/>
      <c r="E5" s="1"/>
      <c r="F5" s="1"/>
      <c r="G5" s="1"/>
    </row>
    <row r="6" spans="1:10" ht="49.5" customHeight="1" x14ac:dyDescent="0.3">
      <c r="A6" s="31" t="s">
        <v>15</v>
      </c>
      <c r="B6" s="32"/>
      <c r="C6" s="32"/>
      <c r="D6" s="30"/>
      <c r="E6" s="30"/>
      <c r="F6" s="30"/>
      <c r="G6" s="30"/>
    </row>
    <row r="7" spans="1:10" ht="16.5" thickBot="1" x14ac:dyDescent="0.3">
      <c r="A7" s="3"/>
    </row>
    <row r="8" spans="1:10" ht="12.75" customHeight="1" x14ac:dyDescent="0.2">
      <c r="A8" s="33" t="s">
        <v>0</v>
      </c>
      <c r="B8" s="36" t="s">
        <v>11</v>
      </c>
      <c r="C8" s="37"/>
      <c r="D8" s="38"/>
      <c r="E8" s="36" t="s">
        <v>12</v>
      </c>
      <c r="F8" s="37"/>
      <c r="G8" s="38"/>
    </row>
    <row r="9" spans="1:10" ht="13.5" customHeight="1" thickBot="1" x14ac:dyDescent="0.25">
      <c r="A9" s="34"/>
      <c r="B9" s="39"/>
      <c r="C9" s="40"/>
      <c r="D9" s="41"/>
      <c r="E9" s="39"/>
      <c r="F9" s="40"/>
      <c r="G9" s="41"/>
    </row>
    <row r="10" spans="1:10" ht="12.75" customHeight="1" thickBot="1" x14ac:dyDescent="0.25">
      <c r="A10" s="34"/>
      <c r="B10" s="42" t="s">
        <v>2</v>
      </c>
      <c r="C10" s="44" t="s">
        <v>3</v>
      </c>
      <c r="D10" s="45"/>
      <c r="E10" s="42" t="s">
        <v>2</v>
      </c>
      <c r="F10" s="44" t="s">
        <v>3</v>
      </c>
      <c r="G10" s="45"/>
      <c r="H10" s="7"/>
      <c r="I10" s="7"/>
      <c r="J10" s="7"/>
    </row>
    <row r="11" spans="1:10" ht="42.75" customHeight="1" thickBot="1" x14ac:dyDescent="0.25">
      <c r="A11" s="35"/>
      <c r="B11" s="43"/>
      <c r="C11" s="21" t="s">
        <v>4</v>
      </c>
      <c r="D11" s="20" t="s">
        <v>5</v>
      </c>
      <c r="E11" s="43"/>
      <c r="F11" s="21" t="s">
        <v>4</v>
      </c>
      <c r="G11" s="20" t="s">
        <v>5</v>
      </c>
      <c r="H11" s="7"/>
      <c r="I11" s="7"/>
      <c r="J11" s="7"/>
    </row>
    <row r="12" spans="1:10" ht="22.5" customHeight="1" thickBot="1" x14ac:dyDescent="0.3">
      <c r="A12" s="8" t="s">
        <v>6</v>
      </c>
      <c r="B12" s="9">
        <f t="shared" ref="B12:B15" si="0">C12+D12</f>
        <v>2134064.1</v>
      </c>
      <c r="C12" s="10">
        <f>C13+C14+C15+C16</f>
        <v>69260.899999999994</v>
      </c>
      <c r="D12" s="10">
        <f>D13+D14+D15+D16</f>
        <v>2064803.2</v>
      </c>
      <c r="E12" s="9">
        <f t="shared" ref="E12:E15" si="1">F12+G12</f>
        <v>2262615.0999999996</v>
      </c>
      <c r="F12" s="10">
        <f>F13+F14+F15+F16</f>
        <v>81857.400000000009</v>
      </c>
      <c r="G12" s="11">
        <f>G13+G14+G15+G16</f>
        <v>2180757.6999999997</v>
      </c>
      <c r="H12" s="7"/>
      <c r="I12" s="7"/>
      <c r="J12" s="7"/>
    </row>
    <row r="13" spans="1:10" ht="52.9" customHeight="1" x14ac:dyDescent="0.25">
      <c r="A13" s="22" t="s">
        <v>10</v>
      </c>
      <c r="B13" s="13">
        <f t="shared" si="0"/>
        <v>582839.1</v>
      </c>
      <c r="C13" s="12"/>
      <c r="D13" s="13">
        <v>582839.1</v>
      </c>
      <c r="E13" s="13">
        <f t="shared" si="1"/>
        <v>667212.9</v>
      </c>
      <c r="F13" s="13"/>
      <c r="G13" s="13">
        <v>667212.9</v>
      </c>
      <c r="H13" s="7"/>
      <c r="I13" s="7"/>
      <c r="J13" s="7"/>
    </row>
    <row r="14" spans="1:10" ht="21.75" customHeight="1" x14ac:dyDescent="0.25">
      <c r="A14" s="23" t="s">
        <v>7</v>
      </c>
      <c r="B14" s="25">
        <f t="shared" si="0"/>
        <v>1393978.2</v>
      </c>
      <c r="C14" s="26">
        <f>7419.5+1030.3</f>
        <v>8449.7999999999993</v>
      </c>
      <c r="D14" s="25">
        <f>1393978.2-C14</f>
        <v>1385528.4</v>
      </c>
      <c r="E14" s="25">
        <f t="shared" si="1"/>
        <v>1391863.4</v>
      </c>
      <c r="F14" s="25">
        <f>7433.2+1030.3</f>
        <v>8463.5</v>
      </c>
      <c r="G14" s="25">
        <f>1391863.4-F14</f>
        <v>1383399.9</v>
      </c>
      <c r="H14" s="7"/>
      <c r="I14" s="7"/>
      <c r="J14" s="7"/>
    </row>
    <row r="15" spans="1:10" ht="21" customHeight="1" x14ac:dyDescent="0.25">
      <c r="A15" s="23" t="s">
        <v>9</v>
      </c>
      <c r="B15" s="25">
        <f t="shared" si="0"/>
        <v>119992.6</v>
      </c>
      <c r="C15" s="27">
        <f>25033.4-1.3</f>
        <v>25032.100000000002</v>
      </c>
      <c r="D15" s="28">
        <f>119992.6-C15</f>
        <v>94960.5</v>
      </c>
      <c r="E15" s="25">
        <f t="shared" si="1"/>
        <v>165270</v>
      </c>
      <c r="F15" s="28">
        <f>35769.8-29.7</f>
        <v>35740.100000000006</v>
      </c>
      <c r="G15" s="28">
        <f>165270-F15</f>
        <v>129529.9</v>
      </c>
      <c r="H15" s="7"/>
      <c r="I15" s="7"/>
      <c r="J15" s="7"/>
    </row>
    <row r="16" spans="1:10" ht="25.5" customHeight="1" thickBot="1" x14ac:dyDescent="0.3">
      <c r="A16" s="24" t="s">
        <v>8</v>
      </c>
      <c r="B16" s="14">
        <f>C16+D16</f>
        <v>37254.199999999997</v>
      </c>
      <c r="C16" s="15">
        <v>35779</v>
      </c>
      <c r="D16" s="14">
        <f>37254.2-C16</f>
        <v>1475.1999999999971</v>
      </c>
      <c r="E16" s="14">
        <f>F16+G16</f>
        <v>38268.800000000003</v>
      </c>
      <c r="F16" s="14">
        <v>37653.800000000003</v>
      </c>
      <c r="G16" s="14">
        <f>38268.8-F16</f>
        <v>615</v>
      </c>
      <c r="H16" s="7"/>
      <c r="I16" s="7"/>
      <c r="J16" s="7"/>
    </row>
    <row r="17" spans="1:10" ht="15.75" x14ac:dyDescent="0.25">
      <c r="A17" s="3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3"/>
      <c r="B18" s="7"/>
      <c r="C18" s="7"/>
      <c r="D18" s="19"/>
      <c r="E18" s="7"/>
      <c r="F18" s="7"/>
      <c r="G18" s="19"/>
      <c r="H18" s="7"/>
      <c r="I18" s="7"/>
      <c r="J18" s="7"/>
    </row>
    <row r="19" spans="1:10" ht="15.75" x14ac:dyDescent="0.25">
      <c r="A19" s="3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3"/>
    </row>
    <row r="21" spans="1:10" ht="15.75" x14ac:dyDescent="0.25">
      <c r="A21" s="3"/>
    </row>
    <row r="22" spans="1:10" ht="15.75" x14ac:dyDescent="0.25">
      <c r="A22" s="3"/>
    </row>
    <row r="23" spans="1:10" ht="15.75" x14ac:dyDescent="0.25">
      <c r="A23" s="3"/>
    </row>
    <row r="24" spans="1:10" ht="15.75" x14ac:dyDescent="0.25">
      <c r="A24" s="3"/>
    </row>
    <row r="25" spans="1:10" ht="15.75" x14ac:dyDescent="0.25">
      <c r="A25" s="3"/>
    </row>
    <row r="26" spans="1:10" ht="15.75" x14ac:dyDescent="0.25">
      <c r="A26" s="3"/>
    </row>
    <row r="27" spans="1:10" ht="15.75" x14ac:dyDescent="0.25">
      <c r="A27" s="3"/>
    </row>
    <row r="28" spans="1:10" ht="15.75" x14ac:dyDescent="0.25">
      <c r="A28" s="3"/>
    </row>
    <row r="29" spans="1:10" ht="15.75" x14ac:dyDescent="0.25">
      <c r="A29" s="3"/>
    </row>
    <row r="30" spans="1:10" ht="15.75" x14ac:dyDescent="0.25">
      <c r="A30" s="3"/>
    </row>
    <row r="31" spans="1:10" ht="15.75" x14ac:dyDescent="0.25">
      <c r="A31" s="3"/>
    </row>
    <row r="32" spans="1:10" ht="15.75" x14ac:dyDescent="0.25">
      <c r="A32" s="3"/>
    </row>
    <row r="33" spans="1:1" ht="15.75" x14ac:dyDescent="0.25">
      <c r="A33" s="3"/>
    </row>
  </sheetData>
  <mergeCells count="10">
    <mergeCell ref="B3:D3"/>
    <mergeCell ref="A6:G6"/>
    <mergeCell ref="A8:A11"/>
    <mergeCell ref="B8:D9"/>
    <mergeCell ref="E8:G9"/>
    <mergeCell ref="B10:B11"/>
    <mergeCell ref="C10:D10"/>
    <mergeCell ref="E10:E11"/>
    <mergeCell ref="F10:G10"/>
    <mergeCell ref="E3:G3"/>
  </mergeCells>
  <pageMargins left="0.78740157480314965" right="0.39370078740157483" top="0.78740157480314965" bottom="0.78740157480314965" header="0.31496062992125984" footer="0.31496062992125984"/>
  <pageSetup paperSize="9" firstPageNumber="29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2021-11-24T06:52:17Z</cp:lastPrinted>
  <dcterms:created xsi:type="dcterms:W3CDTF">2017-10-31T05:00:56Z</dcterms:created>
  <dcterms:modified xsi:type="dcterms:W3CDTF">2021-12-10T12:04:18Z</dcterms:modified>
</cp:coreProperties>
</file>