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opolovaAA\Desktop\"/>
    </mc:Choice>
  </mc:AlternateContent>
  <bookViews>
    <workbookView xWindow="-120" yWindow="-120" windowWidth="29040" windowHeight="15840"/>
  </bookViews>
  <sheets>
    <sheet name="1" sheetId="6" r:id="rId1"/>
  </sheets>
  <definedNames>
    <definedName name="_xlnm.Print_Titles" localSheetId="0">'1'!$9:$10</definedName>
    <definedName name="_xlnm.Print_Area" localSheetId="0">'1'!$A$1:$E$55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6" l="1"/>
  <c r="E51" i="6"/>
  <c r="E50" i="6"/>
  <c r="E49" i="6"/>
  <c r="E48" i="6"/>
  <c r="E47" i="6"/>
  <c r="E46" i="6"/>
  <c r="E43" i="6"/>
  <c r="E42" i="6"/>
  <c r="E41" i="6"/>
  <c r="E40" i="6"/>
  <c r="E39" i="6"/>
  <c r="E38" i="6"/>
  <c r="E37" i="6"/>
  <c r="E35" i="6"/>
  <c r="E33" i="6"/>
  <c r="E32" i="6"/>
  <c r="E31" i="6"/>
  <c r="E30" i="6"/>
  <c r="E29" i="6"/>
  <c r="E26" i="6"/>
  <c r="E25" i="6"/>
  <c r="E24" i="6"/>
  <c r="E23" i="6"/>
  <c r="E22" i="6"/>
  <c r="E20" i="6"/>
  <c r="E19" i="6"/>
  <c r="E18" i="6"/>
  <c r="E17" i="6"/>
  <c r="E15" i="6"/>
  <c r="E14" i="6"/>
  <c r="C34" i="6" l="1"/>
  <c r="D34" i="6"/>
  <c r="D45" i="6"/>
  <c r="C45" i="6"/>
  <c r="C44" i="6" s="1"/>
  <c r="D28" i="6"/>
  <c r="E28" i="6" s="1"/>
  <c r="C28" i="6"/>
  <c r="D21" i="6"/>
  <c r="C21" i="6"/>
  <c r="D16" i="6"/>
  <c r="C16" i="6"/>
  <c r="D13" i="6"/>
  <c r="C13" i="6"/>
  <c r="C12" i="6" l="1"/>
  <c r="E21" i="6"/>
  <c r="D12" i="6"/>
  <c r="E12" i="6" s="1"/>
  <c r="E13" i="6"/>
  <c r="E16" i="6"/>
  <c r="E45" i="6"/>
  <c r="E34" i="6"/>
  <c r="D27" i="6"/>
  <c r="C27" i="6"/>
  <c r="D44" i="6"/>
  <c r="E44" i="6" s="1"/>
  <c r="E27" i="6" l="1"/>
  <c r="C11" i="6"/>
  <c r="C53" i="6" s="1"/>
  <c r="D11" i="6"/>
  <c r="D53" i="6" l="1"/>
  <c r="E53" i="6" s="1"/>
  <c r="E11" i="6"/>
</calcChain>
</file>

<file path=xl/sharedStrings.xml><?xml version="1.0" encoding="utf-8"?>
<sst xmlns="http://schemas.openxmlformats.org/spreadsheetml/2006/main" count="94" uniqueCount="94">
  <si>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</si>
  <si>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</si>
  <si>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</si>
  <si>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</si>
  <si>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</si>
  <si>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</si>
  <si>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</si>
  <si>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</si>
  <si>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</si>
  <si>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</si>
  <si>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</si>
  <si>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</si>
  <si>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НЕНАЛОГОВЫЕ ДОХОДЫ</t>
  </si>
  <si>
    <t>000 1 11 00000 00 0000 000</t>
  </si>
  <si>
    <t>000 1 12 00000 00 0000 000</t>
  </si>
  <si>
    <t>Платежи при пользовании природными ресурсами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</si>
  <si>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</si>
  <si>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</si>
  <si>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</si>
  <si>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</si>
  <si>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</si>
  <si>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</si>
  <si>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</si>
  <si>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</si>
  <si>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</si>
  <si>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</si>
  <si>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</si>
  <si>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000 2 18 00000 00 0000 000</t>
  </si>
  <si>
    <t>000 2 19 00000 00 0000 000</t>
  </si>
  <si>
    <t>ИТОГО ДОХОДОВ</t>
  </si>
  <si>
    <t>000 1 01 02000 01 0000 110</t>
  </si>
  <si>
    <t>Налог на доходы физических лиц</t>
  </si>
  <si>
    <t>000 1 03 02000 01 0000 110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</si>
  <si>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</si>
  <si>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</si>
  <si>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</si>
  <si>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</si>
  <si>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</si>
  <si>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</si>
  <si>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</si>
  <si>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</si>
  <si>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</si>
  <si>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</si>
  <si>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</si>
  <si>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</si>
  <si>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</si>
  <si>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</si>
  <si>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</si>
  <si>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</si>
  <si>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остающиеся после уплаты налогов и обязательных платежей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</si>
  <si>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</si>
  <si>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</si>
  <si>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000 1 14 01040 04 0000 410</t>
  </si>
  <si>
    <t>Доходы от продажи квартир, находящихся в собственности городских округов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</si>
  <si>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</si>
  <si>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</si>
  <si>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000 1 14 02043 04 0000 440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</si>
  <si>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</si>
  <si>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</si>
  <si>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</si>
  <si>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</si>
  <si>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</si>
  <si>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000 1 17 0000 00 0000 000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</si>
  <si>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</si>
  <si>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</si>
  <si>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</si>
  <si>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 xml:space="preserve">Субвенции бюджетам бюджетной системы Российской Федерации 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</si>
  <si>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</si>
  <si>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</si>
  <si>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000 1 14 06312 04 0000 430</t>
  </si>
  <si>
    <t xml:space="preserve">Приложение № 1 </t>
  </si>
  <si>
    <t>к решению Думы города</t>
  </si>
  <si>
    <t xml:space="preserve">Доходы от оказания платных услуг и компенсации затрат государства </t>
  </si>
  <si>
    <t>000 2 02 10000 00 0000 150</t>
  </si>
  <si>
    <t>000 2 02 20000 00 0000 150</t>
  </si>
  <si>
    <t>000 2 02 30000 00 0000 150</t>
  </si>
  <si>
    <t>000 2 02 40000 00 0000 150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</si>
  <si>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</si>
  <si>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Транспортный  налог</t>
  </si>
  <si>
    <t>000 1 06 04000 02 0000 110</t>
  </si>
  <si>
    <t xml:space="preserve">от ____. _____.  2022 года №___   </t>
  </si>
  <si>
    <t>Исполнено за 2021 год</t>
  </si>
  <si>
    <t>% исполнения к уточненному плану на 2021 год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</si>
  <si>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</si>
  <si>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</si>
  <si>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000 1 09 00000 00 0000 000</t>
  </si>
  <si>
    <t>Задолженность и перерасчеты по отмененным налогам, сборам и иным обязательным платежам</t>
  </si>
  <si>
    <t>Доходы бюджета города Радужный по кодам классификации доходов бюджета за 2021 год</t>
  </si>
  <si>
    <t xml:space="preserve">Уточненный план                                    на 2021 год </t>
  </si>
  <si>
    <t>-</t>
  </si>
  <si>
    <t>Код бюджетной классификации Российской Федерации</t>
  </si>
  <si>
    <t>Наименование кода классификации доходов</t>
  </si>
  <si>
    <t>(тыс. рублей)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</si>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</sst>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2" fillId="0" borderId="0" xfId="4" applyFont="1"/>
    <xf numFmtId="0" fontId="2" fillId="0" borderId="0" xfId="4" applyFont="1" applyAlignment="1">
      <alignment horizontal="right"/>
    </xf>
    <xf numFmtId="0" fontId="3" fillId="0" borderId="1" xfId="4" applyFont="1" applyBorder="1" applyAlignment="1">
      <alignment horizontal="center"/>
    </xf>
    <xf numFmtId="0" fontId="3" fillId="0" borderId="1" xfId="4" applyFont="1" applyBorder="1"/>
    <xf numFmtId="4" fontId="2" fillId="0" borderId="1" xfId="4" applyNumberFormat="1" applyFont="1" applyBorder="1"/>
    <xf numFmtId="4" fontId="3" fillId="2" borderId="1" xfId="4" applyNumberFormat="1" applyFont="1" applyFill="1" applyBorder="1"/>
    <xf numFmtId="4" fontId="2" fillId="2" borderId="1" xfId="4" applyNumberFormat="1" applyFont="1" applyFill="1" applyBorder="1"/>
    <xf numFmtId="0" fontId="3" fillId="0" borderId="1" xfId="4" applyFont="1" applyBorder="1" applyAlignment="1">
      <alignment wrapText="1"/>
    </xf>
    <xf numFmtId="0" fontId="2" fillId="0" borderId="0" xfId="4" applyFont="1" applyAlignment="1">
      <alignment wrapText="1"/>
    </xf>
    <xf numFmtId="4" fontId="3" fillId="0" borderId="1" xfId="4" applyNumberFormat="1" applyFont="1" applyBorder="1"/>
    <xf numFmtId="0" fontId="2" fillId="0" borderId="1" xfId="4" applyFont="1" applyBorder="1"/>
    <xf numFmtId="0" fontId="2" fillId="0" borderId="1" xfId="4" applyFont="1" applyBorder="1" applyAlignment="1">
      <alignment wrapText="1"/>
    </xf>
    <xf numFmtId="0" fontId="3" fillId="2" borderId="1" xfId="4" applyFont="1" applyFill="1" applyBorder="1"/>
    <xf numFmtId="0" fontId="2" fillId="2" borderId="1" xfId="4" applyFont="1" applyFill="1" applyBorder="1"/>
    <xf numFmtId="0" fontId="2" fillId="2" borderId="1" xfId="4" applyFont="1" applyFill="1" applyBorder="1" applyAlignment="1">
      <alignment horizontal="left" wrapText="1"/>
    </xf>
    <xf numFmtId="0" fontId="2" fillId="2" borderId="1" xfId="4" applyFont="1" applyFill="1" applyBorder="1" applyAlignment="1">
      <alignment wrapText="1"/>
    </xf>
    <xf numFmtId="0" fontId="3" fillId="0" borderId="1" xfId="7" applyFont="1" applyBorder="1" applyAlignment="1">
      <alignment horizontal="center" vertical="center" wrapText="1"/>
    </xf>
    <xf numFmtId="0" fontId="3" fillId="3" borderId="1" xfId="4" applyFont="1" applyFill="1" applyBorder="1" applyAlignment="1">
      <alignment wrapText="1"/>
    </xf>
    <xf numFmtId="0" fontId="2" fillId="3" borderId="1" xfId="4" applyFont="1" applyFill="1" applyBorder="1" applyAlignment="1">
      <alignment wrapText="1"/>
    </xf>
    <xf numFmtId="0" fontId="3" fillId="3" borderId="1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/>
    </xf>
    <xf numFmtId="0" fontId="3" fillId="3" borderId="1" xfId="4" applyFont="1" applyFill="1" applyBorder="1" applyAlignment="1">
      <alignment horizontal="center" wrapText="1"/>
    </xf>
    <xf numFmtId="4" fontId="3" fillId="3" borderId="1" xfId="4" applyNumberFormat="1" applyFont="1" applyFill="1" applyBorder="1" applyAlignment="1">
      <alignment horizontal="right"/>
    </xf>
    <xf numFmtId="4" fontId="3" fillId="3" borderId="1" xfId="4" applyNumberFormat="1" applyFont="1" applyFill="1" applyBorder="1"/>
    <xf numFmtId="0" fontId="2" fillId="3" borderId="1" xfId="4" applyFont="1" applyFill="1" applyBorder="1"/>
    <xf numFmtId="0" fontId="3" fillId="3" borderId="1" xfId="4" applyFont="1" applyFill="1" applyBorder="1"/>
    <xf numFmtId="4" fontId="2" fillId="3" borderId="1" xfId="4" applyNumberFormat="1" applyFont="1" applyFill="1" applyBorder="1"/>
    <xf numFmtId="2" fontId="3" fillId="3" borderId="1" xfId="4" applyNumberFormat="1" applyFont="1" applyFill="1" applyBorder="1" applyAlignment="1">
      <alignment wrapText="1"/>
    </xf>
    <xf numFmtId="0" fontId="3" fillId="3" borderId="1" xfId="4" applyFont="1" applyFill="1" applyBorder="1" applyAlignment="1">
      <alignment horizontal="left" wrapText="1"/>
    </xf>
    <xf numFmtId="0" fontId="2" fillId="3" borderId="0" xfId="4" applyFont="1" applyFill="1"/>
    <xf numFmtId="0" fontId="2" fillId="3" borderId="0" xfId="4" applyFont="1" applyFill="1" applyAlignment="1">
      <alignment wrapText="1"/>
    </xf>
    <xf numFmtId="0" fontId="8" fillId="0" borderId="0" xfId="5" applyFont="1" applyAlignment="1" applyProtection="1">
      <protection hidden="1"/>
    </xf>
    <xf numFmtId="0" fontId="7" fillId="0" borderId="0" xfId="7" applyFont="1" applyAlignment="1">
      <alignment wrapText="1"/>
    </xf>
    <xf numFmtId="0" fontId="8" fillId="0" borderId="0" xfId="4" applyFont="1" applyFill="1" applyAlignment="1"/>
    <xf numFmtId="0" fontId="8" fillId="0" borderId="0" xfId="4" applyFont="1" applyAlignment="1"/>
    <xf numFmtId="0" fontId="3" fillId="3" borderId="1" xfId="4" applyFont="1" applyFill="1" applyBorder="1" applyAlignment="1"/>
    <xf numFmtId="0" fontId="2" fillId="0" borderId="1" xfId="4" applyNumberFormat="1" applyFont="1" applyBorder="1" applyAlignment="1">
      <alignment wrapText="1"/>
    </xf>
    <xf numFmtId="0" fontId="2" fillId="0" borderId="2" xfId="2" applyFont="1" applyBorder="1" applyAlignment="1" applyProtection="1">
      <alignment horizontal="right"/>
      <protection hidden="1"/>
    </xf>
    <xf numFmtId="0" fontId="8" fillId="0" borderId="0" xfId="4" applyFont="1" applyAlignment="1">
      <alignment horizontal="right"/>
    </xf>
    <xf numFmtId="0" fontId="7" fillId="0" borderId="0" xfId="7" applyFont="1" applyAlignment="1">
      <alignment horizontal="center" wrapText="1"/>
    </xf>
    <xf numFmtId="0" fontId="8" fillId="0" borderId="0" xfId="4" applyFont="1" applyFill="1" applyAlignment="1">
      <alignment horizontal="center"/>
    </xf>
    <xf numFmtId="0" fontId="8" fillId="0" borderId="0" xfId="5" applyFont="1" applyAlignment="1" applyProtection="1">
      <alignment horizontal="right"/>
      <protection hidden="1"/>
    </xf>
  </cellXfs>
  <cellStyles count="8">
    <cellStyle name="Обычный" xfId="0" builtinId="0"/>
    <cellStyle name="Обычный 2" xfId="1"/>
    <cellStyle name="Обычный 2 2" xfId="2"/>
    <cellStyle name="Обычный 2 28" xfId="3"/>
    <cellStyle name="Обычный 2 3" xfId="4"/>
    <cellStyle name="Обычный 2_Приложения к постановлению об исполнении бюджета за 1 квартал" xfId="5"/>
    <cellStyle name="Обычный 3 2" xfId="6"/>
    <cellStyle name="Обычный 3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37" zoomScaleNormal="100" zoomScaleSheetLayoutView="100" workbookViewId="0">
      <selection activeCell="B41" sqref="B41"/>
    </sheetView>
  </sheetViews>
  <sheetFormatPr defaultColWidth="9.140625" defaultRowHeight="12.75" x14ac:dyDescent="0.2"/>
  <cols>
    <col min="1" max="1" width="23.42578125" style="1" customWidth="1"/>
    <col min="2" max="2" width="48.42578125" style="1" customWidth="1"/>
    <col min="3" max="3" width="12" style="1" customWidth="1"/>
    <col min="4" max="4" width="11.42578125" style="1" customWidth="1"/>
    <col min="5" max="5" width="12.140625" style="1" customWidth="1"/>
    <col min="6" max="16384" width="9.140625" style="1"/>
  </cols>
  <sheetData>
    <row r="1" spans="1:6" ht="15" x14ac:dyDescent="0.25">
      <c r="D1" s="41" t="s">
        <v>70</v>
      </c>
      <c r="E1" s="41"/>
      <c r="F1" s="34"/>
    </row>
    <row r="2" spans="1:6" ht="15" x14ac:dyDescent="0.25">
      <c r="C2" s="39" t="s">
        <v>71</v>
      </c>
      <c r="D2" s="39"/>
      <c r="E2" s="39"/>
      <c r="F2" s="35"/>
    </row>
    <row r="3" spans="1:6" ht="15" x14ac:dyDescent="0.25">
      <c r="C3" s="42" t="s">
        <v>80</v>
      </c>
      <c r="D3" s="42"/>
      <c r="E3" s="42"/>
      <c r="F3" s="32"/>
    </row>
    <row r="4" spans="1:6" x14ac:dyDescent="0.2">
      <c r="B4" s="2"/>
      <c r="C4" s="2"/>
    </row>
    <row r="5" spans="1:6" ht="39.75" customHeight="1" x14ac:dyDescent="0.3">
      <c r="A5" s="40" t="s">
        <v>87</v>
      </c>
      <c r="B5" s="40"/>
      <c r="C5" s="40"/>
      <c r="D5" s="40"/>
      <c r="E5" s="40"/>
      <c r="F5" s="33"/>
    </row>
    <row r="6" spans="1:6" ht="12.75" customHeight="1" x14ac:dyDescent="0.3">
      <c r="A6" s="33"/>
      <c r="B6" s="33"/>
      <c r="C6" s="33"/>
      <c r="D6" s="33"/>
      <c r="E6" s="33"/>
    </row>
    <row r="7" spans="1:6" ht="12.75" customHeight="1" x14ac:dyDescent="0.3">
      <c r="A7" s="33"/>
      <c r="B7" s="33"/>
      <c r="C7" s="33"/>
      <c r="D7" s="33"/>
      <c r="E7" s="33"/>
    </row>
    <row r="8" spans="1:6" ht="16.5" customHeight="1" x14ac:dyDescent="0.2">
      <c r="D8" s="38" t="s">
        <v>92</v>
      </c>
      <c r="E8" s="38"/>
    </row>
    <row r="9" spans="1:6" ht="103.5" customHeight="1" x14ac:dyDescent="0.2">
      <c r="A9" s="20" t="s">
        <v>90</v>
      </c>
      <c r="B9" s="20" t="s">
        <v>91</v>
      </c>
      <c r="C9" s="17" t="s">
        <v>88</v>
      </c>
      <c r="D9" s="17" t="s">
        <v>81</v>
      </c>
      <c r="E9" s="17" t="s">
        <v>82</v>
      </c>
    </row>
    <row r="10" spans="1:6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6" x14ac:dyDescent="0.2">
      <c r="A11" s="36" t="s">
        <v>0</v>
      </c>
      <c r="B11" s="22" t="s">
        <v>1</v>
      </c>
      <c r="C11" s="23">
        <f>C12+C27</f>
        <v>796902.31999999983</v>
      </c>
      <c r="D11" s="23">
        <f>D12+D27</f>
        <v>811857.97</v>
      </c>
      <c r="E11" s="24">
        <f>D11*100/C11</f>
        <v>101.87672310955251</v>
      </c>
    </row>
    <row r="12" spans="1:6" x14ac:dyDescent="0.2">
      <c r="A12" s="25"/>
      <c r="B12" s="21" t="s">
        <v>2</v>
      </c>
      <c r="C12" s="24">
        <f>C13+C15+C16+C21+C25+C26</f>
        <v>666437.22999999986</v>
      </c>
      <c r="D12" s="24">
        <f>D13+D15+D16+D21+D25+D26</f>
        <v>677503.44</v>
      </c>
      <c r="E12" s="24">
        <f t="shared" ref="E12:E53" si="0">D12*100/C12</f>
        <v>101.6605029703998</v>
      </c>
    </row>
    <row r="13" spans="1:6" x14ac:dyDescent="0.2">
      <c r="A13" s="26" t="s">
        <v>3</v>
      </c>
      <c r="B13" s="26" t="s">
        <v>4</v>
      </c>
      <c r="C13" s="24">
        <f>C14</f>
        <v>502532.87</v>
      </c>
      <c r="D13" s="24">
        <f>D14</f>
        <v>506261.08</v>
      </c>
      <c r="E13" s="24">
        <f t="shared" si="0"/>
        <v>100.74188380951081</v>
      </c>
    </row>
    <row r="14" spans="1:6" x14ac:dyDescent="0.2">
      <c r="A14" s="25" t="s">
        <v>30</v>
      </c>
      <c r="B14" s="25" t="s">
        <v>31</v>
      </c>
      <c r="C14" s="27">
        <v>502532.87</v>
      </c>
      <c r="D14" s="27">
        <v>506261.08</v>
      </c>
      <c r="E14" s="24">
        <f t="shared" si="0"/>
        <v>100.74188380951081</v>
      </c>
    </row>
    <row r="15" spans="1:6" ht="24.75" customHeight="1" x14ac:dyDescent="0.2">
      <c r="A15" s="26" t="s">
        <v>32</v>
      </c>
      <c r="B15" s="28" t="s">
        <v>5</v>
      </c>
      <c r="C15" s="27">
        <v>8214.73</v>
      </c>
      <c r="D15" s="27">
        <v>8372.65</v>
      </c>
      <c r="E15" s="24">
        <f t="shared" si="0"/>
        <v>101.92240037104081</v>
      </c>
    </row>
    <row r="16" spans="1:6" ht="15" customHeight="1" x14ac:dyDescent="0.2">
      <c r="A16" s="26" t="s">
        <v>6</v>
      </c>
      <c r="B16" s="26" t="s">
        <v>7</v>
      </c>
      <c r="C16" s="24">
        <f>SUM(C17:C20)</f>
        <v>97366.32</v>
      </c>
      <c r="D16" s="24">
        <f>SUM(D17:D20)</f>
        <v>100577.54000000001</v>
      </c>
      <c r="E16" s="24">
        <f t="shared" si="0"/>
        <v>103.29808089696724</v>
      </c>
    </row>
    <row r="17" spans="1:5" ht="25.5" x14ac:dyDescent="0.2">
      <c r="A17" s="25" t="s">
        <v>33</v>
      </c>
      <c r="B17" s="19" t="s">
        <v>34</v>
      </c>
      <c r="C17" s="27">
        <v>91750</v>
      </c>
      <c r="D17" s="27">
        <v>94456.39</v>
      </c>
      <c r="E17" s="24">
        <f t="shared" si="0"/>
        <v>102.94974386920981</v>
      </c>
    </row>
    <row r="18" spans="1:5" ht="25.5" x14ac:dyDescent="0.2">
      <c r="A18" s="25" t="s">
        <v>35</v>
      </c>
      <c r="B18" s="19" t="s">
        <v>36</v>
      </c>
      <c r="C18" s="27">
        <v>3700</v>
      </c>
      <c r="D18" s="27">
        <v>3744.31</v>
      </c>
      <c r="E18" s="24">
        <f t="shared" si="0"/>
        <v>101.19756756756757</v>
      </c>
    </row>
    <row r="19" spans="1:5" x14ac:dyDescent="0.2">
      <c r="A19" s="25" t="s">
        <v>37</v>
      </c>
      <c r="B19" s="19" t="s">
        <v>38</v>
      </c>
      <c r="C19" s="27">
        <v>16.32</v>
      </c>
      <c r="D19" s="27">
        <v>16.32</v>
      </c>
      <c r="E19" s="24">
        <f t="shared" si="0"/>
        <v>100</v>
      </c>
    </row>
    <row r="20" spans="1:5" ht="38.25" x14ac:dyDescent="0.2">
      <c r="A20" s="25" t="s">
        <v>39</v>
      </c>
      <c r="B20" s="19" t="s">
        <v>40</v>
      </c>
      <c r="C20" s="27">
        <v>1900</v>
      </c>
      <c r="D20" s="27">
        <v>2360.52</v>
      </c>
      <c r="E20" s="24">
        <f t="shared" si="0"/>
        <v>124.23789473684211</v>
      </c>
    </row>
    <row r="21" spans="1:5" x14ac:dyDescent="0.2">
      <c r="A21" s="26" t="s">
        <v>8</v>
      </c>
      <c r="B21" s="26" t="s">
        <v>9</v>
      </c>
      <c r="C21" s="24">
        <f>SUM(C22:C24)</f>
        <v>53024.369999999995</v>
      </c>
      <c r="D21" s="24">
        <f>SUM(D22:D24)</f>
        <v>56694.32</v>
      </c>
      <c r="E21" s="24">
        <f t="shared" si="0"/>
        <v>106.92125149247413</v>
      </c>
    </row>
    <row r="22" spans="1:5" x14ac:dyDescent="0.2">
      <c r="A22" s="25" t="s">
        <v>41</v>
      </c>
      <c r="B22" s="25" t="s">
        <v>42</v>
      </c>
      <c r="C22" s="27">
        <v>28000</v>
      </c>
      <c r="D22" s="27">
        <v>30333.24</v>
      </c>
      <c r="E22" s="24">
        <f t="shared" si="0"/>
        <v>108.333</v>
      </c>
    </row>
    <row r="23" spans="1:5" x14ac:dyDescent="0.2">
      <c r="A23" s="25" t="s">
        <v>79</v>
      </c>
      <c r="B23" s="25" t="s">
        <v>78</v>
      </c>
      <c r="C23" s="27">
        <v>17224.37</v>
      </c>
      <c r="D23" s="27">
        <v>18151.650000000001</v>
      </c>
      <c r="E23" s="24">
        <f t="shared" si="0"/>
        <v>105.38353507269063</v>
      </c>
    </row>
    <row r="24" spans="1:5" x14ac:dyDescent="0.2">
      <c r="A24" s="25" t="s">
        <v>43</v>
      </c>
      <c r="B24" s="25" t="s">
        <v>44</v>
      </c>
      <c r="C24" s="27">
        <v>7800</v>
      </c>
      <c r="D24" s="27">
        <v>8209.43</v>
      </c>
      <c r="E24" s="24">
        <f t="shared" si="0"/>
        <v>105.24910256410256</v>
      </c>
    </row>
    <row r="25" spans="1:5" x14ac:dyDescent="0.2">
      <c r="A25" s="26" t="s">
        <v>10</v>
      </c>
      <c r="B25" s="26" t="s">
        <v>11</v>
      </c>
      <c r="C25" s="24">
        <v>5333</v>
      </c>
      <c r="D25" s="24">
        <v>5631.91</v>
      </c>
      <c r="E25" s="24">
        <f t="shared" si="0"/>
        <v>105.60491280705044</v>
      </c>
    </row>
    <row r="26" spans="1:5" ht="27" customHeight="1" x14ac:dyDescent="0.2">
      <c r="A26" s="26" t="s">
        <v>85</v>
      </c>
      <c r="B26" s="18" t="s">
        <v>86</v>
      </c>
      <c r="C26" s="24">
        <v>-34.06</v>
      </c>
      <c r="D26" s="24">
        <v>-34.06</v>
      </c>
      <c r="E26" s="24">
        <f t="shared" si="0"/>
        <v>100</v>
      </c>
    </row>
    <row r="27" spans="1:5" x14ac:dyDescent="0.2">
      <c r="A27" s="26"/>
      <c r="B27" s="21" t="s">
        <v>12</v>
      </c>
      <c r="C27" s="24">
        <f>C28+C32+C33+C34+C42+C43</f>
        <v>130465.09</v>
      </c>
      <c r="D27" s="24">
        <f>D28+D32+D33+D34+D42+D43</f>
        <v>134354.53</v>
      </c>
      <c r="E27" s="24">
        <f t="shared" si="0"/>
        <v>102.98121129568071</v>
      </c>
    </row>
    <row r="28" spans="1:5" ht="28.5" customHeight="1" x14ac:dyDescent="0.2">
      <c r="A28" s="26" t="s">
        <v>13</v>
      </c>
      <c r="B28" s="29" t="s">
        <v>45</v>
      </c>
      <c r="C28" s="24">
        <f>SUM(C29:C31)</f>
        <v>69951.849999999991</v>
      </c>
      <c r="D28" s="24">
        <f>SUM(D29:D31)</f>
        <v>72286.69</v>
      </c>
      <c r="E28" s="24">
        <f t="shared" si="0"/>
        <v>103.33778163122206</v>
      </c>
    </row>
    <row r="29" spans="1:5" ht="77.25" customHeight="1" x14ac:dyDescent="0.2">
      <c r="A29" s="14" t="s">
        <v>46</v>
      </c>
      <c r="B29" s="15" t="s">
        <v>47</v>
      </c>
      <c r="C29" s="7">
        <v>59673.64</v>
      </c>
      <c r="D29" s="7">
        <v>61962.71</v>
      </c>
      <c r="E29" s="24">
        <f t="shared" si="0"/>
        <v>103.83598185061277</v>
      </c>
    </row>
    <row r="30" spans="1:5" ht="38.25" customHeight="1" x14ac:dyDescent="0.2">
      <c r="A30" s="14" t="s">
        <v>48</v>
      </c>
      <c r="B30" s="15" t="s">
        <v>49</v>
      </c>
      <c r="C30" s="7">
        <v>3298.49</v>
      </c>
      <c r="D30" s="7">
        <v>3298.49</v>
      </c>
      <c r="E30" s="24">
        <f t="shared" si="0"/>
        <v>100</v>
      </c>
    </row>
    <row r="31" spans="1:5" ht="76.5" x14ac:dyDescent="0.2">
      <c r="A31" s="11" t="s">
        <v>50</v>
      </c>
      <c r="B31" s="12" t="s">
        <v>51</v>
      </c>
      <c r="C31" s="5">
        <v>6979.72</v>
      </c>
      <c r="D31" s="5">
        <v>7025.49</v>
      </c>
      <c r="E31" s="24">
        <f t="shared" si="0"/>
        <v>100.65575696446275</v>
      </c>
    </row>
    <row r="32" spans="1:5" ht="18.75" customHeight="1" x14ac:dyDescent="0.2">
      <c r="A32" s="4" t="s">
        <v>14</v>
      </c>
      <c r="B32" s="8" t="s">
        <v>15</v>
      </c>
      <c r="C32" s="10">
        <v>4570.1000000000004</v>
      </c>
      <c r="D32" s="10">
        <v>3680.68</v>
      </c>
      <c r="E32" s="24">
        <f t="shared" si="0"/>
        <v>80.538281438042929</v>
      </c>
    </row>
    <row r="33" spans="1:6" ht="25.5" x14ac:dyDescent="0.2">
      <c r="A33" s="13" t="s">
        <v>16</v>
      </c>
      <c r="B33" s="18" t="s">
        <v>72</v>
      </c>
      <c r="C33" s="6">
        <v>6005.75</v>
      </c>
      <c r="D33" s="6">
        <v>5826.21</v>
      </c>
      <c r="E33" s="24">
        <f t="shared" si="0"/>
        <v>97.010531573908338</v>
      </c>
    </row>
    <row r="34" spans="1:6" ht="25.5" x14ac:dyDescent="0.2">
      <c r="A34" s="4" t="s">
        <v>17</v>
      </c>
      <c r="B34" s="8" t="s">
        <v>18</v>
      </c>
      <c r="C34" s="10">
        <f>SUM(C35:C41)</f>
        <v>36084.26</v>
      </c>
      <c r="D34" s="10">
        <f>SUM(D35:D41)</f>
        <v>37745.550000000003</v>
      </c>
      <c r="E34" s="24">
        <f t="shared" si="0"/>
        <v>104.60391871691425</v>
      </c>
    </row>
    <row r="35" spans="1:6" ht="25.5" x14ac:dyDescent="0.2">
      <c r="A35" s="11" t="s">
        <v>52</v>
      </c>
      <c r="B35" s="12" t="s">
        <v>53</v>
      </c>
      <c r="C35" s="5">
        <v>25500</v>
      </c>
      <c r="D35" s="5">
        <v>27168.01</v>
      </c>
      <c r="E35" s="24">
        <f t="shared" si="0"/>
        <v>106.54121568627451</v>
      </c>
    </row>
    <row r="36" spans="1:6" ht="79.5" customHeight="1" x14ac:dyDescent="0.2">
      <c r="A36" s="11" t="s">
        <v>83</v>
      </c>
      <c r="B36" s="37" t="s">
        <v>84</v>
      </c>
      <c r="C36" s="5">
        <v>0</v>
      </c>
      <c r="D36" s="5">
        <v>4.5</v>
      </c>
      <c r="E36" s="23" t="s">
        <v>89</v>
      </c>
    </row>
    <row r="37" spans="1:6" ht="79.5" customHeight="1" x14ac:dyDescent="0.2">
      <c r="A37" s="11" t="s">
        <v>54</v>
      </c>
      <c r="B37" s="12" t="s">
        <v>55</v>
      </c>
      <c r="C37" s="5">
        <v>7127.35</v>
      </c>
      <c r="D37" s="5">
        <v>7100.82</v>
      </c>
      <c r="E37" s="24">
        <f t="shared" si="0"/>
        <v>99.627771892779222</v>
      </c>
    </row>
    <row r="38" spans="1:6" ht="102.75" customHeight="1" x14ac:dyDescent="0.2">
      <c r="A38" s="11" t="s">
        <v>56</v>
      </c>
      <c r="B38" s="12" t="s">
        <v>57</v>
      </c>
      <c r="C38" s="5">
        <v>334.68</v>
      </c>
      <c r="D38" s="5">
        <v>334.68</v>
      </c>
      <c r="E38" s="24">
        <f t="shared" si="0"/>
        <v>100</v>
      </c>
    </row>
    <row r="39" spans="1:6" ht="39" customHeight="1" x14ac:dyDescent="0.2">
      <c r="A39" s="11" t="s">
        <v>58</v>
      </c>
      <c r="B39" s="12" t="s">
        <v>59</v>
      </c>
      <c r="C39" s="5">
        <v>2632</v>
      </c>
      <c r="D39" s="5">
        <v>2647.32</v>
      </c>
      <c r="E39" s="24">
        <f t="shared" si="0"/>
        <v>100.58206686930092</v>
      </c>
    </row>
    <row r="40" spans="1:6" ht="54" customHeight="1" x14ac:dyDescent="0.2">
      <c r="A40" s="14" t="s">
        <v>60</v>
      </c>
      <c r="B40" s="16" t="s">
        <v>61</v>
      </c>
      <c r="C40" s="7">
        <v>475.18</v>
      </c>
      <c r="D40" s="7">
        <v>475.18</v>
      </c>
      <c r="E40" s="24">
        <f t="shared" si="0"/>
        <v>100</v>
      </c>
    </row>
    <row r="41" spans="1:6" ht="76.5" customHeight="1" x14ac:dyDescent="0.2">
      <c r="A41" s="14" t="s">
        <v>69</v>
      </c>
      <c r="B41" s="19" t="s">
        <v>93</v>
      </c>
      <c r="C41" s="7">
        <v>15.05</v>
      </c>
      <c r="D41" s="7">
        <v>15.04</v>
      </c>
      <c r="E41" s="24">
        <f t="shared" si="0"/>
        <v>99.933554817275748</v>
      </c>
    </row>
    <row r="42" spans="1:6" x14ac:dyDescent="0.2">
      <c r="A42" s="26" t="s">
        <v>19</v>
      </c>
      <c r="B42" s="18" t="s">
        <v>20</v>
      </c>
      <c r="C42" s="24">
        <v>11800</v>
      </c>
      <c r="D42" s="24">
        <v>12754.97</v>
      </c>
      <c r="E42" s="24">
        <f t="shared" si="0"/>
        <v>108.09296610169491</v>
      </c>
      <c r="F42" s="30"/>
    </row>
    <row r="43" spans="1:6" x14ac:dyDescent="0.2">
      <c r="A43" s="26" t="s">
        <v>62</v>
      </c>
      <c r="B43" s="18" t="s">
        <v>21</v>
      </c>
      <c r="C43" s="24">
        <v>2053.13</v>
      </c>
      <c r="D43" s="24">
        <v>2060.4299999999998</v>
      </c>
      <c r="E43" s="24">
        <f t="shared" si="0"/>
        <v>100.35555468966892</v>
      </c>
      <c r="F43" s="30"/>
    </row>
    <row r="44" spans="1:6" x14ac:dyDescent="0.2">
      <c r="A44" s="26" t="s">
        <v>22</v>
      </c>
      <c r="B44" s="18" t="s">
        <v>23</v>
      </c>
      <c r="C44" s="24">
        <f>C45+C50+C51+C52</f>
        <v>2223405.2599999998</v>
      </c>
      <c r="D44" s="24">
        <f>D45+D50+D51+D52</f>
        <v>2217823.6199999996</v>
      </c>
      <c r="E44" s="24">
        <f t="shared" si="0"/>
        <v>99.748959845493928</v>
      </c>
      <c r="F44" s="30"/>
    </row>
    <row r="45" spans="1:6" ht="25.5" x14ac:dyDescent="0.2">
      <c r="A45" s="26" t="s">
        <v>24</v>
      </c>
      <c r="B45" s="18" t="s">
        <v>25</v>
      </c>
      <c r="C45" s="24">
        <f>SUM(C46:C49)</f>
        <v>2222046.5099999998</v>
      </c>
      <c r="D45" s="24">
        <f>SUM(D46:D49)</f>
        <v>2216464.86</v>
      </c>
      <c r="E45" s="24">
        <f t="shared" si="0"/>
        <v>99.748805887955967</v>
      </c>
      <c r="F45" s="30"/>
    </row>
    <row r="46" spans="1:6" ht="25.5" x14ac:dyDescent="0.2">
      <c r="A46" s="25" t="s">
        <v>73</v>
      </c>
      <c r="B46" s="19" t="s">
        <v>63</v>
      </c>
      <c r="C46" s="27">
        <v>702620.7</v>
      </c>
      <c r="D46" s="27">
        <v>702620.7</v>
      </c>
      <c r="E46" s="24">
        <f t="shared" si="0"/>
        <v>100</v>
      </c>
      <c r="F46" s="30"/>
    </row>
    <row r="47" spans="1:6" ht="30.75" customHeight="1" x14ac:dyDescent="0.2">
      <c r="A47" s="25" t="s">
        <v>74</v>
      </c>
      <c r="B47" s="19" t="s">
        <v>64</v>
      </c>
      <c r="C47" s="27">
        <v>138320.34</v>
      </c>
      <c r="D47" s="27">
        <v>137841.1</v>
      </c>
      <c r="E47" s="24">
        <f t="shared" si="0"/>
        <v>99.653528902546071</v>
      </c>
      <c r="F47" s="30"/>
    </row>
    <row r="48" spans="1:6" ht="25.5" x14ac:dyDescent="0.2">
      <c r="A48" s="25" t="s">
        <v>75</v>
      </c>
      <c r="B48" s="19" t="s">
        <v>66</v>
      </c>
      <c r="C48" s="27">
        <v>1338761.7</v>
      </c>
      <c r="D48" s="27">
        <v>1333766.81</v>
      </c>
      <c r="E48" s="24">
        <f t="shared" si="0"/>
        <v>99.626902233608874</v>
      </c>
      <c r="F48" s="30"/>
    </row>
    <row r="49" spans="1:6" x14ac:dyDescent="0.2">
      <c r="A49" s="25" t="s">
        <v>76</v>
      </c>
      <c r="B49" s="19" t="s">
        <v>65</v>
      </c>
      <c r="C49" s="27">
        <v>42343.77</v>
      </c>
      <c r="D49" s="27">
        <v>42236.25</v>
      </c>
      <c r="E49" s="24">
        <f t="shared" si="0"/>
        <v>99.74607834871577</v>
      </c>
      <c r="F49" s="30"/>
    </row>
    <row r="50" spans="1:6" x14ac:dyDescent="0.2">
      <c r="A50" s="26" t="s">
        <v>67</v>
      </c>
      <c r="B50" s="18" t="s">
        <v>26</v>
      </c>
      <c r="C50" s="24">
        <v>2905</v>
      </c>
      <c r="D50" s="24">
        <v>2905</v>
      </c>
      <c r="E50" s="24">
        <f t="shared" si="0"/>
        <v>100</v>
      </c>
      <c r="F50" s="30"/>
    </row>
    <row r="51" spans="1:6" ht="51" customHeight="1" x14ac:dyDescent="0.2">
      <c r="A51" s="26" t="s">
        <v>27</v>
      </c>
      <c r="B51" s="18" t="s">
        <v>77</v>
      </c>
      <c r="C51" s="27">
        <v>1539.32</v>
      </c>
      <c r="D51" s="27">
        <v>1539.32</v>
      </c>
      <c r="E51" s="24">
        <f t="shared" si="0"/>
        <v>100</v>
      </c>
      <c r="F51" s="30"/>
    </row>
    <row r="52" spans="1:6" ht="38.25" x14ac:dyDescent="0.2">
      <c r="A52" s="26" t="s">
        <v>28</v>
      </c>
      <c r="B52" s="18" t="s">
        <v>68</v>
      </c>
      <c r="C52" s="27">
        <v>-3085.57</v>
      </c>
      <c r="D52" s="27">
        <v>-3085.56</v>
      </c>
      <c r="E52" s="24">
        <f t="shared" si="0"/>
        <v>99.999675910771742</v>
      </c>
      <c r="F52" s="30"/>
    </row>
    <row r="53" spans="1:6" ht="21" customHeight="1" x14ac:dyDescent="0.2">
      <c r="A53" s="26"/>
      <c r="B53" s="18" t="s">
        <v>29</v>
      </c>
      <c r="C53" s="24">
        <f>C11+C44</f>
        <v>3020307.5799999996</v>
      </c>
      <c r="D53" s="24">
        <f>D11+D44</f>
        <v>3029681.59</v>
      </c>
      <c r="E53" s="24">
        <f t="shared" si="0"/>
        <v>100.31036607205417</v>
      </c>
      <c r="F53" s="30"/>
    </row>
    <row r="54" spans="1:6" x14ac:dyDescent="0.2">
      <c r="A54" s="30"/>
      <c r="B54" s="31"/>
      <c r="C54" s="30"/>
      <c r="D54" s="30"/>
      <c r="E54" s="30"/>
      <c r="F54" s="30"/>
    </row>
    <row r="55" spans="1:6" x14ac:dyDescent="0.2">
      <c r="A55" s="30"/>
      <c r="B55" s="31"/>
      <c r="C55" s="30"/>
      <c r="D55" s="30"/>
      <c r="E55" s="30"/>
      <c r="F55" s="30"/>
    </row>
    <row r="56" spans="1:6" x14ac:dyDescent="0.2">
      <c r="B56" s="9"/>
    </row>
    <row r="57" spans="1:6" x14ac:dyDescent="0.2">
      <c r="B57" s="9"/>
    </row>
    <row r="58" spans="1:6" x14ac:dyDescent="0.2">
      <c r="B58" s="9"/>
    </row>
    <row r="59" spans="1:6" x14ac:dyDescent="0.2">
      <c r="B59" s="9"/>
    </row>
    <row r="60" spans="1:6" x14ac:dyDescent="0.2">
      <c r="B60" s="9"/>
    </row>
    <row r="61" spans="1:6" x14ac:dyDescent="0.2">
      <c r="B61" s="9"/>
    </row>
    <row r="62" spans="1:6" x14ac:dyDescent="0.2">
      <c r="B62" s="9"/>
    </row>
    <row r="63" spans="1:6" x14ac:dyDescent="0.2">
      <c r="B63" s="9"/>
    </row>
    <row r="64" spans="1:6" x14ac:dyDescent="0.2">
      <c r="B64" s="9"/>
    </row>
    <row r="65" spans="2:2" x14ac:dyDescent="0.2">
      <c r="B65" s="9"/>
    </row>
    <row r="66" spans="2:2" x14ac:dyDescent="0.2">
      <c r="B66" s="9"/>
    </row>
    <row r="67" spans="2:2" x14ac:dyDescent="0.2">
      <c r="B67" s="9"/>
    </row>
    <row r="68" spans="2:2" x14ac:dyDescent="0.2">
      <c r="B68" s="9"/>
    </row>
    <row r="69" spans="2:2" x14ac:dyDescent="0.2">
      <c r="B69" s="9"/>
    </row>
    <row r="70" spans="2:2" x14ac:dyDescent="0.2">
      <c r="B70" s="9"/>
    </row>
  </sheetData>
  <mergeCells count="5">
    <mergeCell ref="D8:E8"/>
    <mergeCell ref="C2:E2"/>
    <mergeCell ref="A5:E5"/>
    <mergeCell ref="D1:E1"/>
    <mergeCell ref="C3:E3"/>
  </mergeCells>
  <phoneticPr fontId="6" type="noConversion"/>
  <printOptions horizontalCentered="1"/>
  <pageMargins left="0.78740157480314965" right="0.39370078740157483" top="0.78740157480314965" bottom="0.59055118110236227" header="0.31496062992125984" footer="0.31496062992125984"/>
  <pageSetup paperSize="9" scale="84" firstPageNumber="2" orientation="portrait" useFirstPageNumber="1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Гордополова А.А.</cp:lastModifiedBy>
  <cp:lastPrinted>2022-02-11T09:25:15Z</cp:lastPrinted>
  <dcterms:created xsi:type="dcterms:W3CDTF">2017-07-04T07:57:26Z</dcterms:created>
  <dcterms:modified xsi:type="dcterms:W3CDTF">2022-02-15T04:21:22Z</dcterms:modified>
</cp:coreProperties>
</file>