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Проект решения Думы сентябрь 2022\"/>
    </mc:Choice>
  </mc:AlternateContent>
  <xr:revisionPtr revIDLastSave="0" documentId="13_ncr:1_{B72FCD4B-2B4C-40D2-A6A2-3674504E4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4" r:id="rId1"/>
  </sheets>
  <definedNames>
    <definedName name="_xlnm.Print_Titles" localSheetId="0">'1'!$7:$9</definedName>
    <definedName name="_xlnm.Print_Area" localSheetId="0">'1'!$A$1:$E$60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4" l="1"/>
  <c r="C16" i="4"/>
  <c r="E54" i="4" l="1"/>
  <c r="D54" i="4"/>
  <c r="E53" i="4"/>
  <c r="D53" i="4"/>
  <c r="D16" i="4" l="1"/>
  <c r="E16" i="4"/>
  <c r="D49" i="4"/>
  <c r="E49" i="4"/>
  <c r="D40" i="4" l="1"/>
  <c r="E40" i="4"/>
  <c r="C40" i="4"/>
  <c r="D31" i="4"/>
  <c r="E31" i="4"/>
  <c r="C31" i="4"/>
  <c r="D25" i="4"/>
  <c r="E25" i="4"/>
  <c r="C25" i="4"/>
  <c r="D37" i="4" l="1"/>
  <c r="E37" i="4"/>
  <c r="C37" i="4"/>
  <c r="D35" i="4" l="1"/>
  <c r="E35" i="4"/>
  <c r="C35" i="4"/>
  <c r="C29" i="4" s="1"/>
  <c r="D21" i="4" l="1"/>
  <c r="E21" i="4"/>
  <c r="C21" i="4"/>
  <c r="E47" i="4" l="1"/>
  <c r="E46" i="4" s="1"/>
  <c r="D47" i="4"/>
  <c r="D46" i="4" s="1"/>
  <c r="C47" i="4"/>
  <c r="C46" i="4" s="1"/>
  <c r="E29" i="4"/>
  <c r="D29" i="4"/>
  <c r="E13" i="4"/>
  <c r="D13" i="4"/>
  <c r="C13" i="4"/>
  <c r="C11" i="4" s="1"/>
  <c r="E11" i="4" l="1"/>
  <c r="E10" i="4" s="1"/>
  <c r="E60" i="4" s="1"/>
  <c r="D11" i="4"/>
  <c r="D10" i="4" s="1"/>
  <c r="D60" i="4" s="1"/>
  <c r="C10" i="4"/>
  <c r="C60" i="4" s="1"/>
</calcChain>
</file>

<file path=xl/sharedStrings.xml><?xml version="1.0" encoding="utf-8"?>
<sst xmlns="http://schemas.openxmlformats.org/spreadsheetml/2006/main" count="107" uniqueCount="105">
  <si>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</si>
  <si>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</si>
  <si>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</si>
  <si>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</si>
  <si>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</si>
  <si>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</si>
  <si>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</si>
  <si>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</si>
  <si>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</si>
  <si>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</si>
  <si>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</si>
  <si>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</si>
  <si>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</si>
  <si>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</si>
  <si>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</si>
  <si>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</si>
  <si>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</si>
  <si>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</si>
  <si>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</si>
  <si>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</si>
  <si>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</si>
  <si>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</si>
  <si>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</si>
  <si>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</si>
  <si>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</si>
  <si>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</si>
  <si>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</si>
  <si>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</si>
  <si>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</si>
  <si>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</si>
  <si>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</si>
  <si>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</si>
  <si>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</si>
  <si>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</si>
  <si>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</si>
  <si>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</si>
  <si>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</si>
  <si>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</si>
  <si>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</si>
  <si>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</si>
  <si>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</si>
  <si>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</si>
  <si>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</si>
  <si>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</si>
  <si>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</si>
  <si>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</si>
  <si>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</si>
  <si>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</si>
  <si>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</si>
  <si>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</si>
  <si>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</si>
  <si>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</si>
  <si>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</si>
  <si>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</si>
  <si>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2022 год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</si>
  <si>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</si>
  <si>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</si>
  <si>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</si>
  <si>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</si>
  <si>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</si>
  <si>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</si>
  <si>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</si>
  <si>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</si>
  <si>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</si>
  <si>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</si>
  <si>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</si>
  <si>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</si>
  <si>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</si>
  <si>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</si>
  <si>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</si>
  <si>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</si>
  <si>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</si>
  <si>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</si>
  <si>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</si>
  <si>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</si>
  <si>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</si>
  <si>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</si>
  <si>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</si>
  <si>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</si>
  <si>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000 1 11 07000 00 0000 120</t>
  </si>
  <si>
    <t>000 1 11 09000 00 0000 120</t>
  </si>
  <si>
    <t>2023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</si>
  <si>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 на 2022 год и на плановый период 2023 и 2024 годов </t>
  </si>
  <si>
    <t>2024 год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</si>
  <si>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</si>
  <si>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</si>
  <si>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</si>
  <si>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</si>
  <si>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</si>
  <si>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 , прошлых лет</t>
  </si>
  <si>
    <t>000 2 19 00000 00 0000 000</t>
  </si>
  <si>
    <t xml:space="preserve">от _________ 2022 года №____ </t>
  </si>
  <si>
    <t>000 1 17 00000 00 0000 000</t>
  </si>
  <si>
    <t>Прояие неналоговые доходы</t>
  </si>
  <si>
    <t>000 2 04 04000 04 0000 150</t>
  </si>
  <si>
    <t>Безвозмездные поступления от негосударственных организаций в бюджеты городских округов</t>
  </si>
  <si>
    <t xml:space="preserve">    000 2 02 19999 04 0000 150</t>
  </si>
  <si>
    <t>000 2 03 04000 04 0000 150</t>
  </si>
  <si>
    <t>Прочие дотации бюджетам городских округов</t>
  </si>
  <si>
    <t>Единый налог на вмененный доход для отдельных видов деятельности</t>
  </si>
  <si>
    <t>000 1 09 00000 00 0000 000</t>
  </si>
  <si>
    <t>000 1 05 02000 02 0000 110</t>
  </si>
  <si>
    <t>Задолженность и перерасчеты по отмененным налогам, сборам и иным обязательным платежам</t>
  </si>
  <si>
    <t xml:space="preserve">Безвозмездные поступления от государственных (муниципальных) организаций в бюджеты городских округов 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</si>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</sst>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0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2" fillId="0" borderId="0" xfId="129" applyFont="1" applyAlignment="1">
      <alignment horizontal="center"/>
    </xf>
    <xf numFmtId="0" fontId="13" fillId="0" borderId="1" xfId="129" applyFont="1" applyBorder="1" applyAlignment="1">
      <alignment horizontal="center" vertical="center"/>
    </xf>
    <xf numFmtId="3" fontId="13" fillId="0" borderId="2" xfId="129" applyNumberFormat="1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wrapText="1"/>
    </xf>
    <xf numFmtId="0" fontId="13" fillId="0" borderId="4" xfId="129" applyFont="1" applyBorder="1" applyAlignment="1">
      <alignment horizontal="center"/>
    </xf>
    <xf numFmtId="0" fontId="13" fillId="0" borderId="1" xfId="129" applyFont="1" applyBorder="1" applyAlignment="1">
      <alignment horizontal="center"/>
    </xf>
    <xf numFmtId="3" fontId="13" fillId="0" borderId="2" xfId="129" applyNumberFormat="1" applyFont="1" applyBorder="1" applyAlignment="1">
      <alignment horizontal="center" wrapText="1"/>
    </xf>
    <xf numFmtId="0" fontId="13" fillId="0" borderId="3" xfId="129" applyFont="1" applyBorder="1" applyAlignment="1">
      <alignment wrapText="1"/>
    </xf>
    <xf numFmtId="0" fontId="13" fillId="0" borderId="4" xfId="129" applyFont="1" applyBorder="1" applyAlignment="1">
      <alignment horizontal="right"/>
    </xf>
    <xf numFmtId="4" fontId="13" fillId="0" borderId="4" xfId="129" applyNumberFormat="1" applyFont="1" applyBorder="1" applyAlignment="1">
      <alignment horizontal="right" wrapText="1"/>
    </xf>
    <xf numFmtId="4" fontId="13" fillId="0" borderId="2" xfId="129" applyNumberFormat="1" applyFont="1" applyBorder="1" applyAlignment="1">
      <alignment horizontal="right" wrapText="1"/>
    </xf>
    <xf numFmtId="0" fontId="13" fillId="0" borderId="4" xfId="129" applyFont="1" applyBorder="1" applyAlignment="1">
      <alignment wrapText="1"/>
    </xf>
    <xf numFmtId="4" fontId="13" fillId="0" borderId="4" xfId="129" applyNumberFormat="1" applyFont="1" applyBorder="1" applyAlignment="1">
      <alignment wrapText="1"/>
    </xf>
    <xf numFmtId="4" fontId="13" fillId="0" borderId="2" xfId="129" applyNumberFormat="1" applyFont="1" applyBorder="1" applyAlignment="1">
      <alignment wrapText="1"/>
    </xf>
    <xf numFmtId="0" fontId="2" fillId="0" borderId="3" xfId="129" applyFont="1" applyBorder="1" applyAlignment="1">
      <alignment wrapText="1"/>
    </xf>
    <xf numFmtId="0" fontId="13" fillId="0" borderId="3" xfId="129" applyFont="1" applyBorder="1" applyAlignment="1">
      <alignment horizontal="left" wrapText="1"/>
    </xf>
    <xf numFmtId="0" fontId="2" fillId="0" borderId="3" xfId="129" applyFont="1" applyBorder="1" applyAlignment="1">
      <alignment horizontal="left" wrapText="1"/>
    </xf>
    <xf numFmtId="0" fontId="2" fillId="0" borderId="4" xfId="129" applyFont="1" applyBorder="1" applyAlignment="1">
      <alignment horizontal="right"/>
    </xf>
    <xf numFmtId="4" fontId="2" fillId="0" borderId="4" xfId="129" applyNumberFormat="1" applyFont="1" applyBorder="1" applyAlignment="1">
      <alignment wrapText="1"/>
    </xf>
    <xf numFmtId="4" fontId="2" fillId="0" borderId="2" xfId="129" applyNumberFormat="1" applyFont="1" applyBorder="1" applyAlignment="1">
      <alignment wrapText="1"/>
    </xf>
    <xf numFmtId="0" fontId="13" fillId="2" borderId="3" xfId="129" applyFont="1" applyFill="1" applyBorder="1" applyAlignment="1">
      <alignment horizontal="left" wrapText="1"/>
    </xf>
    <xf numFmtId="0" fontId="13" fillId="2" borderId="4" xfId="129" applyFont="1" applyFill="1" applyBorder="1" applyAlignment="1">
      <alignment horizontal="right"/>
    </xf>
    <xf numFmtId="0" fontId="2" fillId="2" borderId="3" xfId="129" applyFont="1" applyFill="1" applyBorder="1" applyAlignment="1">
      <alignment horizontal="left" wrapText="1"/>
    </xf>
    <xf numFmtId="0" fontId="2" fillId="2" borderId="4" xfId="129" applyFont="1" applyFill="1" applyBorder="1" applyAlignment="1">
      <alignment horizontal="right"/>
    </xf>
    <xf numFmtId="0" fontId="2" fillId="3" borderId="4" xfId="129" applyFont="1" applyFill="1" applyBorder="1" applyAlignment="1">
      <alignment horizontal="right"/>
    </xf>
    <xf numFmtId="0" fontId="14" fillId="0" borderId="3" xfId="0" applyFont="1" applyBorder="1" applyAlignment="1">
      <alignment horizontal="left" wrapText="1"/>
    </xf>
    <xf numFmtId="4" fontId="2" fillId="3" borderId="4" xfId="129" applyNumberFormat="1" applyFont="1" applyFill="1" applyBorder="1" applyAlignment="1">
      <alignment wrapText="1"/>
    </xf>
    <xf numFmtId="0" fontId="2" fillId="0" borderId="5" xfId="129" applyFont="1" applyBorder="1" applyAlignment="1">
      <alignment wrapText="1"/>
    </xf>
    <xf numFmtId="0" fontId="2" fillId="2" borderId="3" xfId="129" applyFont="1" applyFill="1" applyBorder="1" applyAlignment="1">
      <alignment wrapText="1"/>
    </xf>
    <xf numFmtId="0" fontId="13" fillId="0" borderId="6" xfId="129" applyFont="1" applyBorder="1" applyAlignment="1">
      <alignment horizontal="left" wrapText="1"/>
    </xf>
    <xf numFmtId="0" fontId="2" fillId="0" borderId="7" xfId="129" applyFont="1" applyBorder="1" applyAlignment="1">
      <alignment horizontal="right"/>
    </xf>
    <xf numFmtId="4" fontId="13" fillId="0" borderId="7" xfId="129" applyNumberFormat="1" applyFont="1" applyBorder="1" applyAlignment="1">
      <alignment wrapText="1"/>
    </xf>
    <xf numFmtId="4" fontId="13" fillId="0" borderId="8" xfId="129" applyNumberFormat="1" applyFont="1" applyBorder="1" applyAlignment="1">
      <alignment wrapText="1"/>
    </xf>
    <xf numFmtId="4" fontId="2" fillId="0" borderId="15" xfId="129" applyNumberFormat="1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13" fillId="0" borderId="4" xfId="0" applyFont="1" applyBorder="1" applyAlignment="1">
      <alignment horizontal="justify" wrapText="1" shrinkToFi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9" xfId="129" applyFont="1" applyBorder="1" applyAlignment="1">
      <alignment horizontal="center" vertical="center" wrapText="1"/>
    </xf>
    <xf numFmtId="0" fontId="13" fillId="0" borderId="3" xfId="129" applyFont="1" applyBorder="1" applyAlignment="1">
      <alignment horizontal="center" vertical="center" wrapText="1"/>
    </xf>
    <xf numFmtId="0" fontId="13" fillId="0" borderId="13" xfId="129" applyFont="1" applyBorder="1" applyAlignment="1">
      <alignment horizontal="center" vertical="center" wrapText="1"/>
    </xf>
    <xf numFmtId="0" fontId="13" fillId="0" borderId="14" xfId="129" applyFont="1" applyBorder="1" applyAlignment="1">
      <alignment horizontal="center" vertical="center" wrapText="1"/>
    </xf>
    <xf numFmtId="0" fontId="13" fillId="2" borderId="10" xfId="129" applyFont="1" applyFill="1" applyBorder="1" applyAlignment="1">
      <alignment horizontal="center" vertical="center"/>
    </xf>
    <xf numFmtId="0" fontId="13" fillId="2" borderId="11" xfId="129" applyFont="1" applyFill="1" applyBorder="1" applyAlignment="1">
      <alignment horizontal="center" vertical="center"/>
    </xf>
    <xf numFmtId="0" fontId="13" fillId="2" borderId="12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5" xr:uid="{00000000-0005-0000-0000-000005000000}"/>
    <cellStyle name="Обычный 2 11" xfId="6" xr:uid="{00000000-0005-0000-0000-000006000000}"/>
    <cellStyle name="Обычный 2 11 2" xfId="7" xr:uid="{00000000-0005-0000-0000-000007000000}"/>
    <cellStyle name="Обычный 2 12" xfId="8" xr:uid="{00000000-0005-0000-0000-000008000000}"/>
    <cellStyle name="Обычный 2 12 2" xfId="9" xr:uid="{00000000-0005-0000-0000-000009000000}"/>
    <cellStyle name="Обычный 2 12 2 2" xfId="10" xr:uid="{00000000-0005-0000-0000-00000A000000}"/>
    <cellStyle name="Обычный 2 12 3" xfId="11" xr:uid="{00000000-0005-0000-0000-00000B000000}"/>
    <cellStyle name="Обычный 2 13" xfId="12" xr:uid="{00000000-0005-0000-0000-00000C000000}"/>
    <cellStyle name="Обычный 2 13 2" xfId="13" xr:uid="{00000000-0005-0000-0000-00000D000000}"/>
    <cellStyle name="Обычный 2 14" xfId="14" xr:uid="{00000000-0005-0000-0000-00000E000000}"/>
    <cellStyle name="Обычный 2 14 2" xfId="15" xr:uid="{00000000-0005-0000-0000-00000F000000}"/>
    <cellStyle name="Обычный 2 14 2 2" xfId="16" xr:uid="{00000000-0005-0000-0000-000010000000}"/>
    <cellStyle name="Обычный 2 14 3" xfId="17" xr:uid="{00000000-0005-0000-0000-000011000000}"/>
    <cellStyle name="Обычный 2 14 4" xfId="18" xr:uid="{00000000-0005-0000-0000-000012000000}"/>
    <cellStyle name="Обычный 2 15" xfId="19" xr:uid="{00000000-0005-0000-0000-000013000000}"/>
    <cellStyle name="Обычный 2 15 2" xfId="20" xr:uid="{00000000-0005-0000-0000-000014000000}"/>
    <cellStyle name="Обычный 2 15 2 2" xfId="21" xr:uid="{00000000-0005-0000-0000-000015000000}"/>
    <cellStyle name="Обычный 2 15 2 3" xfId="22" xr:uid="{00000000-0005-0000-0000-000016000000}"/>
    <cellStyle name="Обычный 2 15 3" xfId="23" xr:uid="{00000000-0005-0000-0000-000017000000}"/>
    <cellStyle name="Обычный 2 16" xfId="24" xr:uid="{00000000-0005-0000-0000-000018000000}"/>
    <cellStyle name="Обычный 2 16 2" xfId="25" xr:uid="{00000000-0005-0000-0000-000019000000}"/>
    <cellStyle name="Обычный 2 17" xfId="26" xr:uid="{00000000-0005-0000-0000-00001A000000}"/>
    <cellStyle name="Обычный 2 17 2" xfId="27" xr:uid="{00000000-0005-0000-0000-00001B000000}"/>
    <cellStyle name="Обычный 2 17 2 2" xfId="28" xr:uid="{00000000-0005-0000-0000-00001C000000}"/>
    <cellStyle name="Обычный 2 17 3" xfId="29" xr:uid="{00000000-0005-0000-0000-00001D000000}"/>
    <cellStyle name="Обычный 2 17 4" xfId="30" xr:uid="{00000000-0005-0000-0000-00001E000000}"/>
    <cellStyle name="Обычный 2 17 5" xfId="31" xr:uid="{00000000-0005-0000-0000-00001F000000}"/>
    <cellStyle name="Обычный 2 17 6" xfId="32" xr:uid="{00000000-0005-0000-0000-000020000000}"/>
    <cellStyle name="Обычный 2 17 7" xfId="33" xr:uid="{00000000-0005-0000-0000-000021000000}"/>
    <cellStyle name="Обычный 2 18" xfId="34" xr:uid="{00000000-0005-0000-0000-000022000000}"/>
    <cellStyle name="Обычный 2 18 2" xfId="35" xr:uid="{00000000-0005-0000-0000-000023000000}"/>
    <cellStyle name="Обычный 2 18 2 2" xfId="36" xr:uid="{00000000-0005-0000-0000-000024000000}"/>
    <cellStyle name="Обычный 2 18 3" xfId="37" xr:uid="{00000000-0005-0000-0000-000025000000}"/>
    <cellStyle name="Обычный 2 19" xfId="38" xr:uid="{00000000-0005-0000-0000-000026000000}"/>
    <cellStyle name="Обычный 2 19 2" xfId="39" xr:uid="{00000000-0005-0000-0000-000027000000}"/>
    <cellStyle name="Обычный 2 19 2 2" xfId="40" xr:uid="{00000000-0005-0000-0000-000028000000}"/>
    <cellStyle name="Обычный 2 19 3" xfId="41" xr:uid="{00000000-0005-0000-0000-000029000000}"/>
    <cellStyle name="Обычный 2 19 3 2" xfId="42" xr:uid="{00000000-0005-0000-0000-00002A000000}"/>
    <cellStyle name="Обычный 2 19 4" xfId="43" xr:uid="{00000000-0005-0000-0000-00002B000000}"/>
    <cellStyle name="Обычный 2 19 5" xfId="44" xr:uid="{00000000-0005-0000-0000-00002C000000}"/>
    <cellStyle name="Обычный 2 19 6" xfId="45" xr:uid="{00000000-0005-0000-0000-00002D000000}"/>
    <cellStyle name="Обычный 2 19 7" xfId="46" xr:uid="{00000000-0005-0000-0000-00002E000000}"/>
    <cellStyle name="Обычный 2 19 8" xfId="47" xr:uid="{00000000-0005-0000-0000-00002F000000}"/>
    <cellStyle name="Обычный 2 2" xfId="48" xr:uid="{00000000-0005-0000-0000-000030000000}"/>
    <cellStyle name="Обычный 2 2 2" xfId="49" xr:uid="{00000000-0005-0000-0000-000031000000}"/>
    <cellStyle name="Обычный 2 2 2 2" xfId="50" xr:uid="{00000000-0005-0000-0000-000032000000}"/>
    <cellStyle name="Обычный 2 2 3" xfId="51" xr:uid="{00000000-0005-0000-0000-000033000000}"/>
    <cellStyle name="Обычный 2 2 4" xfId="52" xr:uid="{00000000-0005-0000-0000-000034000000}"/>
    <cellStyle name="Обычный 2 20" xfId="53" xr:uid="{00000000-0005-0000-0000-000035000000}"/>
    <cellStyle name="Обычный 2 20 2" xfId="54" xr:uid="{00000000-0005-0000-0000-000036000000}"/>
    <cellStyle name="Обычный 2 20 2 2" xfId="55" xr:uid="{00000000-0005-0000-0000-000037000000}"/>
    <cellStyle name="Обычный 2 20 2 3" xfId="56" xr:uid="{00000000-0005-0000-0000-000038000000}"/>
    <cellStyle name="Обычный 2 21" xfId="57" xr:uid="{00000000-0005-0000-0000-000039000000}"/>
    <cellStyle name="Обычный 2 21 2" xfId="58" xr:uid="{00000000-0005-0000-0000-00003A000000}"/>
    <cellStyle name="Обычный 2 22" xfId="59" xr:uid="{00000000-0005-0000-0000-00003B000000}"/>
    <cellStyle name="Обычный 2 22 2" xfId="60" xr:uid="{00000000-0005-0000-0000-00003C000000}"/>
    <cellStyle name="Обычный 2 22 3" xfId="61" xr:uid="{00000000-0005-0000-0000-00003D000000}"/>
    <cellStyle name="Обычный 2 22 4" xfId="62" xr:uid="{00000000-0005-0000-0000-00003E000000}"/>
    <cellStyle name="Обычный 2 22 5" xfId="63" xr:uid="{00000000-0005-0000-0000-00003F000000}"/>
    <cellStyle name="Обычный 2 22 6" xfId="64" xr:uid="{00000000-0005-0000-0000-000040000000}"/>
    <cellStyle name="Обычный 2 23" xfId="65" xr:uid="{00000000-0005-0000-0000-000041000000}"/>
    <cellStyle name="Обычный 2 23 2" xfId="66" xr:uid="{00000000-0005-0000-0000-000042000000}"/>
    <cellStyle name="Обычный 2 23 2 2" xfId="67" xr:uid="{00000000-0005-0000-0000-000043000000}"/>
    <cellStyle name="Обычный 2 23 3" xfId="68" xr:uid="{00000000-0005-0000-0000-000044000000}"/>
    <cellStyle name="Обычный 2 23 4" xfId="69" xr:uid="{00000000-0005-0000-0000-000045000000}"/>
    <cellStyle name="Обычный 2 23 5" xfId="70" xr:uid="{00000000-0005-0000-0000-000046000000}"/>
    <cellStyle name="Обычный 2 23 6" xfId="71" xr:uid="{00000000-0005-0000-0000-000047000000}"/>
    <cellStyle name="Обычный 2 24" xfId="72" xr:uid="{00000000-0005-0000-0000-000048000000}"/>
    <cellStyle name="Обычный 2 24 2" xfId="73" xr:uid="{00000000-0005-0000-0000-000049000000}"/>
    <cellStyle name="Обычный 2 24 3" xfId="74" xr:uid="{00000000-0005-0000-0000-00004A000000}"/>
    <cellStyle name="Обычный 2 24 4" xfId="75" xr:uid="{00000000-0005-0000-0000-00004B000000}"/>
    <cellStyle name="Обычный 2 24 5" xfId="76" xr:uid="{00000000-0005-0000-0000-00004C000000}"/>
    <cellStyle name="Обычный 2 25" xfId="77" xr:uid="{00000000-0005-0000-0000-00004D000000}"/>
    <cellStyle name="Обычный 2 25 2" xfId="78" xr:uid="{00000000-0005-0000-0000-00004E000000}"/>
    <cellStyle name="Обычный 2 25 2 2" xfId="79" xr:uid="{00000000-0005-0000-0000-00004F000000}"/>
    <cellStyle name="Обычный 2 25 3" xfId="80" xr:uid="{00000000-0005-0000-0000-000050000000}"/>
    <cellStyle name="Обычный 2 26" xfId="81" xr:uid="{00000000-0005-0000-0000-000051000000}"/>
    <cellStyle name="Обычный 2 26 2" xfId="82" xr:uid="{00000000-0005-0000-0000-000052000000}"/>
    <cellStyle name="Обычный 2 27" xfId="83" xr:uid="{00000000-0005-0000-0000-000053000000}"/>
    <cellStyle name="Обычный 2 27 2" xfId="84" xr:uid="{00000000-0005-0000-0000-000054000000}"/>
    <cellStyle name="Обычный 2 28" xfId="85" xr:uid="{00000000-0005-0000-0000-000055000000}"/>
    <cellStyle name="Обычный 2 28 2" xfId="86" xr:uid="{00000000-0005-0000-0000-000056000000}"/>
    <cellStyle name="Обычный 2 29" xfId="87" xr:uid="{00000000-0005-0000-0000-000057000000}"/>
    <cellStyle name="Обычный 2 29 2" xfId="88" xr:uid="{00000000-0005-0000-0000-000058000000}"/>
    <cellStyle name="Обычный 2 29 2 2" xfId="89" xr:uid="{00000000-0005-0000-0000-000059000000}"/>
    <cellStyle name="Обычный 2 3" xfId="90" xr:uid="{00000000-0005-0000-0000-00005A000000}"/>
    <cellStyle name="Обычный 2 3 2" xfId="91" xr:uid="{00000000-0005-0000-0000-00005B000000}"/>
    <cellStyle name="Обычный 2 3 2 2" xfId="92" xr:uid="{00000000-0005-0000-0000-00005C000000}"/>
    <cellStyle name="Обычный 2 3 3" xfId="93" xr:uid="{00000000-0005-0000-0000-00005D000000}"/>
    <cellStyle name="Обычный 2 30" xfId="94" xr:uid="{00000000-0005-0000-0000-00005E000000}"/>
    <cellStyle name="Обычный 2 31" xfId="95" xr:uid="{00000000-0005-0000-0000-00005F000000}"/>
    <cellStyle name="Обычный 2 31 2" xfId="96" xr:uid="{00000000-0005-0000-0000-000060000000}"/>
    <cellStyle name="Обычный 2 32" xfId="97" xr:uid="{00000000-0005-0000-0000-000061000000}"/>
    <cellStyle name="Обычный 2 33" xfId="98" xr:uid="{00000000-0005-0000-0000-000062000000}"/>
    <cellStyle name="Обычный 2 34" xfId="99" xr:uid="{00000000-0005-0000-0000-000063000000}"/>
    <cellStyle name="Обычный 2 35" xfId="100" xr:uid="{00000000-0005-0000-0000-000064000000}"/>
    <cellStyle name="Обычный 2 36" xfId="101" xr:uid="{00000000-0005-0000-0000-000065000000}"/>
    <cellStyle name="Обычный 2 37" xfId="102" xr:uid="{00000000-0005-0000-0000-000066000000}"/>
    <cellStyle name="Обычный 2 38" xfId="103" xr:uid="{00000000-0005-0000-0000-000067000000}"/>
    <cellStyle name="Обычный 2 39" xfId="104" xr:uid="{00000000-0005-0000-0000-000068000000}"/>
    <cellStyle name="Обычный 2 4" xfId="105" xr:uid="{00000000-0005-0000-0000-000069000000}"/>
    <cellStyle name="Обычный 2 4 2" xfId="106" xr:uid="{00000000-0005-0000-0000-00006A000000}"/>
    <cellStyle name="Обычный 2 4 2 2" xfId="107" xr:uid="{00000000-0005-0000-0000-00006B000000}"/>
    <cellStyle name="Обычный 2 4 3" xfId="108" xr:uid="{00000000-0005-0000-0000-00006C000000}"/>
    <cellStyle name="Обычный 2 40" xfId="109" xr:uid="{00000000-0005-0000-0000-00006D000000}"/>
    <cellStyle name="Обычный 2 41" xfId="110" xr:uid="{00000000-0005-0000-0000-00006E000000}"/>
    <cellStyle name="Обычный 2 42" xfId="111" xr:uid="{00000000-0005-0000-0000-00006F000000}"/>
    <cellStyle name="Обычный 2 43" xfId="112" xr:uid="{00000000-0005-0000-0000-000070000000}"/>
    <cellStyle name="Обычный 2 5" xfId="113" xr:uid="{00000000-0005-0000-0000-000071000000}"/>
    <cellStyle name="Обычный 2 5 2" xfId="114" xr:uid="{00000000-0005-0000-0000-000072000000}"/>
    <cellStyle name="Обычный 2 5 2 2" xfId="115" xr:uid="{00000000-0005-0000-0000-000073000000}"/>
    <cellStyle name="Обычный 2 5 3" xfId="116" xr:uid="{00000000-0005-0000-0000-000074000000}"/>
    <cellStyle name="Обычный 2 6" xfId="117" xr:uid="{00000000-0005-0000-0000-000075000000}"/>
    <cellStyle name="Обычный 2 6 2" xfId="118" xr:uid="{00000000-0005-0000-0000-000076000000}"/>
    <cellStyle name="Обычный 2 6 2 2" xfId="119" xr:uid="{00000000-0005-0000-0000-000077000000}"/>
    <cellStyle name="Обычный 2 6 3" xfId="120" xr:uid="{00000000-0005-0000-0000-000078000000}"/>
    <cellStyle name="Обычный 2 7" xfId="121" xr:uid="{00000000-0005-0000-0000-000079000000}"/>
    <cellStyle name="Обычный 2 7 2" xfId="122" xr:uid="{00000000-0005-0000-0000-00007A000000}"/>
    <cellStyle name="Обычный 2 7 2 2" xfId="123" xr:uid="{00000000-0005-0000-0000-00007B000000}"/>
    <cellStyle name="Обычный 2 7 3" xfId="124" xr:uid="{00000000-0005-0000-0000-00007C000000}"/>
    <cellStyle name="Обычный 2 8" xfId="125" xr:uid="{00000000-0005-0000-0000-00007D000000}"/>
    <cellStyle name="Обычный 2 8 2" xfId="126" xr:uid="{00000000-0005-0000-0000-00007E000000}"/>
    <cellStyle name="Обычный 2 9" xfId="127" xr:uid="{00000000-0005-0000-0000-00007F000000}"/>
    <cellStyle name="Обычный 2 9 2" xfId="128" xr:uid="{00000000-0005-0000-0000-000080000000}"/>
    <cellStyle name="Обычный 3" xfId="129" xr:uid="{00000000-0005-0000-0000-000081000000}"/>
    <cellStyle name="Обычный 3 10" xfId="130" xr:uid="{00000000-0005-0000-0000-000082000000}"/>
    <cellStyle name="Обычный 3 11" xfId="131" xr:uid="{00000000-0005-0000-0000-000083000000}"/>
    <cellStyle name="Обычный 3 2" xfId="132" xr:uid="{00000000-0005-0000-0000-000084000000}"/>
    <cellStyle name="Обычный 3 2 2" xfId="133" xr:uid="{00000000-0005-0000-0000-000085000000}"/>
    <cellStyle name="Обычный 3 2 3" xfId="134" xr:uid="{00000000-0005-0000-0000-000086000000}"/>
    <cellStyle name="Обычный 3 2 4" xfId="135" xr:uid="{00000000-0005-0000-0000-000087000000}"/>
    <cellStyle name="Обычный 3 2 5" xfId="136" xr:uid="{00000000-0005-0000-0000-000088000000}"/>
    <cellStyle name="Обычный 3 2 6" xfId="137" xr:uid="{00000000-0005-0000-0000-000089000000}"/>
    <cellStyle name="Обычный 3 2 7" xfId="138" xr:uid="{00000000-0005-0000-0000-00008A000000}"/>
    <cellStyle name="Обычный 3 2 8" xfId="139" xr:uid="{00000000-0005-0000-0000-00008B000000}"/>
    <cellStyle name="Обычный 3 2 9" xfId="140" xr:uid="{00000000-0005-0000-0000-00008C000000}"/>
    <cellStyle name="Обычный 3 3" xfId="141" xr:uid="{00000000-0005-0000-0000-00008D000000}"/>
    <cellStyle name="Обычный 3 3 2" xfId="142" xr:uid="{00000000-0005-0000-0000-00008E000000}"/>
    <cellStyle name="Обычный 3 3 3" xfId="143" xr:uid="{00000000-0005-0000-0000-00008F000000}"/>
    <cellStyle name="Обычный 3 3 4" xfId="144" xr:uid="{00000000-0005-0000-0000-000090000000}"/>
    <cellStyle name="Обычный 3 3 5" xfId="145" xr:uid="{00000000-0005-0000-0000-000091000000}"/>
    <cellStyle name="Обычный 3 4" xfId="146" xr:uid="{00000000-0005-0000-0000-000092000000}"/>
    <cellStyle name="Обычный 3 4 2" xfId="147" xr:uid="{00000000-0005-0000-0000-000093000000}"/>
    <cellStyle name="Обычный 3 4 3" xfId="148" xr:uid="{00000000-0005-0000-0000-000094000000}"/>
    <cellStyle name="Обычный 3 4 4" xfId="149" xr:uid="{00000000-0005-0000-0000-000095000000}"/>
    <cellStyle name="Обычный 3 4 5" xfId="150" xr:uid="{00000000-0005-0000-0000-000096000000}"/>
    <cellStyle name="Обычный 3 5" xfId="151" xr:uid="{00000000-0005-0000-0000-000097000000}"/>
    <cellStyle name="Обычный 3 5 2" xfId="152" xr:uid="{00000000-0005-0000-0000-000098000000}"/>
    <cellStyle name="Обычный 3 5 2 2" xfId="153" xr:uid="{00000000-0005-0000-0000-000099000000}"/>
    <cellStyle name="Обычный 3 5 3" xfId="154" xr:uid="{00000000-0005-0000-0000-00009A000000}"/>
    <cellStyle name="Обычный 3 5 4" xfId="155" xr:uid="{00000000-0005-0000-0000-00009B000000}"/>
    <cellStyle name="Обычный 3 5 5" xfId="156" xr:uid="{00000000-0005-0000-0000-00009C000000}"/>
    <cellStyle name="Обычный 3 6" xfId="157" xr:uid="{00000000-0005-0000-0000-00009D000000}"/>
    <cellStyle name="Обычный 3 7" xfId="158" xr:uid="{00000000-0005-0000-0000-00009E000000}"/>
    <cellStyle name="Обычный 3 8" xfId="159" xr:uid="{00000000-0005-0000-0000-00009F000000}"/>
    <cellStyle name="Обычный 3 9" xfId="160" xr:uid="{00000000-0005-0000-0000-0000A0000000}"/>
    <cellStyle name="Обычный 4" xfId="161" xr:uid="{00000000-0005-0000-0000-0000A1000000}"/>
    <cellStyle name="Обычный 4 2" xfId="162" xr:uid="{00000000-0005-0000-0000-0000A2000000}"/>
    <cellStyle name="Обычный 4 2 2" xfId="163" xr:uid="{00000000-0005-0000-0000-0000A3000000}"/>
    <cellStyle name="Обычный 4 2 3" xfId="164" xr:uid="{00000000-0005-0000-0000-0000A4000000}"/>
    <cellStyle name="Обычный 4 2 4" xfId="165" xr:uid="{00000000-0005-0000-0000-0000A5000000}"/>
    <cellStyle name="Обычный 4 2 5" xfId="166" xr:uid="{00000000-0005-0000-0000-0000A6000000}"/>
    <cellStyle name="Обычный 4 3" xfId="167" xr:uid="{00000000-0005-0000-0000-0000A7000000}"/>
    <cellStyle name="Обычный 4 4" xfId="168" xr:uid="{00000000-0005-0000-0000-0000A8000000}"/>
    <cellStyle name="Обычный 4 5" xfId="169" xr:uid="{00000000-0005-0000-0000-0000A9000000}"/>
    <cellStyle name="Обычный 4 6" xfId="170" xr:uid="{00000000-0005-0000-0000-0000AA000000}"/>
    <cellStyle name="Обычный 5" xfId="171" xr:uid="{00000000-0005-0000-0000-0000AB000000}"/>
    <cellStyle name="Обычный 5 2" xfId="172" xr:uid="{00000000-0005-0000-0000-0000AC000000}"/>
    <cellStyle name="Обычный 5 3" xfId="173" xr:uid="{00000000-0005-0000-0000-0000AD000000}"/>
    <cellStyle name="Обычный 5 4" xfId="174" xr:uid="{00000000-0005-0000-0000-0000AE000000}"/>
    <cellStyle name="Обычный 5 5" xfId="175" xr:uid="{00000000-0005-0000-0000-0000AF000000}"/>
    <cellStyle name="Обычный 6" xfId="176" xr:uid="{00000000-0005-0000-0000-0000B0000000}"/>
    <cellStyle name="Обычный 6 2" xfId="177" xr:uid="{00000000-0005-0000-0000-0000B1000000}"/>
    <cellStyle name="Обычный 6 3" xfId="178" xr:uid="{00000000-0005-0000-0000-0000B2000000}"/>
    <cellStyle name="Обычный 6 4" xfId="179" xr:uid="{00000000-0005-0000-0000-0000B3000000}"/>
    <cellStyle name="Обычный 6 5" xfId="180" xr:uid="{00000000-0005-0000-0000-0000B4000000}"/>
    <cellStyle name="Обычный 7" xfId="181" xr:uid="{00000000-0005-0000-0000-0000B5000000}"/>
    <cellStyle name="Обычный 7 2" xfId="182" xr:uid="{00000000-0005-0000-0000-0000B6000000}"/>
    <cellStyle name="Обычный 7 3" xfId="183" xr:uid="{00000000-0005-0000-0000-0000B7000000}"/>
    <cellStyle name="Обычный 7 3 2" xfId="184" xr:uid="{00000000-0005-0000-0000-0000B8000000}"/>
    <cellStyle name="Обычный 7 3 3" xfId="185" xr:uid="{00000000-0005-0000-0000-0000B9000000}"/>
    <cellStyle name="Обычный 7 4" xfId="186" xr:uid="{00000000-0005-0000-0000-0000BA000000}"/>
    <cellStyle name="Обычный 7 5" xfId="187" xr:uid="{00000000-0005-0000-0000-0000BB000000}"/>
    <cellStyle name="Обычный 7 6" xfId="188" xr:uid="{00000000-0005-0000-0000-0000BC000000}"/>
    <cellStyle name="Обычный 7 7" xfId="189" xr:uid="{00000000-0005-0000-0000-0000BD000000}"/>
    <cellStyle name="Обычный 7 8" xfId="190" xr:uid="{00000000-0005-0000-0000-0000BE000000}"/>
    <cellStyle name="Обычный 8" xfId="191" xr:uid="{00000000-0005-0000-0000-0000BF000000}"/>
    <cellStyle name="Обычный 8 2" xfId="192" xr:uid="{00000000-0005-0000-0000-0000C0000000}"/>
    <cellStyle name="Обычный 8 2 2" xfId="193" xr:uid="{00000000-0005-0000-0000-0000C1000000}"/>
    <cellStyle name="Обычный 8 2 3" xfId="194" xr:uid="{00000000-0005-0000-0000-0000C2000000}"/>
    <cellStyle name="Обычный 8 2 4" xfId="195" xr:uid="{00000000-0005-0000-0000-0000C3000000}"/>
    <cellStyle name="Обычный 8 2 5" xfId="196" xr:uid="{00000000-0005-0000-0000-0000C4000000}"/>
    <cellStyle name="Обычный 8 2 6" xfId="197" xr:uid="{00000000-0005-0000-0000-0000C5000000}"/>
    <cellStyle name="Обычный 8 2 7" xfId="198" xr:uid="{00000000-0005-0000-0000-0000C6000000}"/>
    <cellStyle name="Обычный 8 3" xfId="199" xr:uid="{00000000-0005-0000-0000-0000C7000000}"/>
    <cellStyle name="Обычный 8 3 2" xfId="200" xr:uid="{00000000-0005-0000-0000-0000C8000000}"/>
    <cellStyle name="Обычный 8 3 2 2" xfId="201" xr:uid="{00000000-0005-0000-0000-0000C9000000}"/>
    <cellStyle name="Обычный 8 4" xfId="202" xr:uid="{00000000-0005-0000-0000-0000CA000000}"/>
    <cellStyle name="Обычный 8 5" xfId="203" xr:uid="{00000000-0005-0000-0000-0000CB000000}"/>
    <cellStyle name="Обычный 8 6" xfId="204" xr:uid="{00000000-0005-0000-0000-0000CC000000}"/>
    <cellStyle name="Обычный 8 7" xfId="205" xr:uid="{00000000-0005-0000-0000-0000CD000000}"/>
    <cellStyle name="Обычный 9" xfId="206" xr:uid="{00000000-0005-0000-0000-0000CE000000}"/>
    <cellStyle name="Финансовый 2" xfId="207" xr:uid="{00000000-0005-0000-0000-0000CF000000}"/>
    <cellStyle name="Финансовый 2 2" xfId="208" xr:uid="{00000000-0005-0000-0000-0000D0000000}"/>
    <cellStyle name="Финансовый 2 3" xfId="209" xr:uid="{00000000-0005-0000-0000-0000D1000000}"/>
    <cellStyle name="Финансовый 2 4" xfId="210" xr:uid="{00000000-0005-0000-0000-0000D2000000}"/>
    <cellStyle name="Финансовый 2 5" xfId="211" xr:uid="{00000000-0005-0000-0000-0000D3000000}"/>
    <cellStyle name="Финансовый 2 6" xfId="212" xr:uid="{00000000-0005-0000-0000-0000D4000000}"/>
    <cellStyle name="Финансовый 3" xfId="213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3"/>
  <sheetViews>
    <sheetView tabSelected="1" zoomScaleNormal="100" zoomScaleSheetLayoutView="85" workbookViewId="0">
      <selection activeCell="A7" sqref="A7:A8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104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91</v>
      </c>
    </row>
    <row r="4" spans="1:10" ht="16.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1" t="s">
        <v>82</v>
      </c>
      <c r="B5" s="52"/>
      <c r="C5" s="52"/>
      <c r="D5" s="52"/>
      <c r="E5" s="52"/>
    </row>
    <row r="6" spans="1:10" ht="19.5" thickBot="1" x14ac:dyDescent="0.35">
      <c r="B6" s="7"/>
      <c r="C6" s="7"/>
      <c r="D6" s="7"/>
      <c r="E6" s="14" t="s">
        <v>47</v>
      </c>
    </row>
    <row r="7" spans="1:10" s="8" customFormat="1" ht="28.5" customHeight="1" x14ac:dyDescent="0.3">
      <c r="A7" s="53" t="s">
        <v>57</v>
      </c>
      <c r="B7" s="55" t="s">
        <v>56</v>
      </c>
      <c r="C7" s="57" t="s">
        <v>1</v>
      </c>
      <c r="D7" s="58"/>
      <c r="E7" s="59"/>
      <c r="I7" s="50"/>
      <c r="J7" s="50"/>
    </row>
    <row r="8" spans="1:10" ht="29.25" customHeight="1" x14ac:dyDescent="0.3">
      <c r="A8" s="54"/>
      <c r="B8" s="56"/>
      <c r="C8" s="15" t="s">
        <v>54</v>
      </c>
      <c r="D8" s="15" t="s">
        <v>81</v>
      </c>
      <c r="E8" s="16" t="s">
        <v>83</v>
      </c>
      <c r="I8" s="50"/>
      <c r="J8" s="50"/>
    </row>
    <row r="9" spans="1:10" s="9" customFormat="1" ht="18.75" x14ac:dyDescent="0.3">
      <c r="A9" s="17">
        <v>1</v>
      </c>
      <c r="B9" s="18">
        <v>2</v>
      </c>
      <c r="C9" s="19">
        <v>3</v>
      </c>
      <c r="D9" s="19">
        <v>4</v>
      </c>
      <c r="E9" s="20">
        <v>5</v>
      </c>
      <c r="I9" s="50"/>
      <c r="J9" s="50"/>
    </row>
    <row r="10" spans="1:10" s="9" customFormat="1" x14ac:dyDescent="0.25">
      <c r="A10" s="21" t="s">
        <v>2</v>
      </c>
      <c r="B10" s="22" t="s">
        <v>3</v>
      </c>
      <c r="C10" s="23">
        <f>C29+C11</f>
        <v>802707.29</v>
      </c>
      <c r="D10" s="23">
        <f>D29+D11</f>
        <v>785431.89999999991</v>
      </c>
      <c r="E10" s="24">
        <f>E29+E11</f>
        <v>792923.7</v>
      </c>
    </row>
    <row r="11" spans="1:10" x14ac:dyDescent="0.25">
      <c r="A11" s="21" t="s">
        <v>4</v>
      </c>
      <c r="B11" s="25"/>
      <c r="C11" s="26">
        <f>C13+C15+C16+C21+C25+C28</f>
        <v>687767.59</v>
      </c>
      <c r="D11" s="26">
        <f>D13+D15+D16+D21+D25</f>
        <v>674605.7</v>
      </c>
      <c r="E11" s="27">
        <f>E13+E15+E16+E21+E25</f>
        <v>679232.4</v>
      </c>
    </row>
    <row r="12" spans="1:10" x14ac:dyDescent="0.25">
      <c r="A12" s="28" t="s">
        <v>5</v>
      </c>
      <c r="B12" s="22"/>
      <c r="C12" s="26"/>
      <c r="D12" s="26"/>
      <c r="E12" s="27"/>
    </row>
    <row r="13" spans="1:10" x14ac:dyDescent="0.25">
      <c r="A13" s="29" t="s">
        <v>6</v>
      </c>
      <c r="B13" s="22" t="s">
        <v>7</v>
      </c>
      <c r="C13" s="26">
        <f>C14</f>
        <v>528463</v>
      </c>
      <c r="D13" s="26">
        <f>D14</f>
        <v>519327.4</v>
      </c>
      <c r="E13" s="27">
        <f>E14</f>
        <v>520263.3</v>
      </c>
    </row>
    <row r="14" spans="1:10" x14ac:dyDescent="0.25">
      <c r="A14" s="30" t="s">
        <v>8</v>
      </c>
      <c r="B14" s="31" t="s">
        <v>9</v>
      </c>
      <c r="C14" s="32">
        <v>528463</v>
      </c>
      <c r="D14" s="32">
        <v>519327.4</v>
      </c>
      <c r="E14" s="33">
        <v>520263.3</v>
      </c>
    </row>
    <row r="15" spans="1:10" ht="31.5" x14ac:dyDescent="0.25">
      <c r="A15" s="34" t="s">
        <v>10</v>
      </c>
      <c r="B15" s="35" t="s">
        <v>11</v>
      </c>
      <c r="C15" s="26">
        <v>8775.2999999999993</v>
      </c>
      <c r="D15" s="26">
        <v>9101.6</v>
      </c>
      <c r="E15" s="27">
        <v>9757.1</v>
      </c>
    </row>
    <row r="16" spans="1:10" s="8" customFormat="1" x14ac:dyDescent="0.25">
      <c r="A16" s="29" t="s">
        <v>12</v>
      </c>
      <c r="B16" s="22" t="s">
        <v>13</v>
      </c>
      <c r="C16" s="26">
        <f>C17+C19+C20+C18</f>
        <v>100031.19</v>
      </c>
      <c r="D16" s="26">
        <f t="shared" ref="D16:E16" si="0">D17+D19+D20</f>
        <v>95109.7</v>
      </c>
      <c r="E16" s="27">
        <f t="shared" si="0"/>
        <v>98753.4</v>
      </c>
    </row>
    <row r="17" spans="1:5" ht="31.5" x14ac:dyDescent="0.25">
      <c r="A17" s="30" t="s">
        <v>14</v>
      </c>
      <c r="B17" s="31" t="s">
        <v>15</v>
      </c>
      <c r="C17" s="32">
        <v>97590.1</v>
      </c>
      <c r="D17" s="32">
        <v>91093.7</v>
      </c>
      <c r="E17" s="33">
        <v>94737.4</v>
      </c>
    </row>
    <row r="18" spans="1:5" ht="31.5" x14ac:dyDescent="0.25">
      <c r="A18" s="30" t="s">
        <v>99</v>
      </c>
      <c r="B18" s="31" t="s">
        <v>101</v>
      </c>
      <c r="C18" s="32">
        <v>326.3</v>
      </c>
      <c r="D18" s="32">
        <v>0</v>
      </c>
      <c r="E18" s="33">
        <v>0</v>
      </c>
    </row>
    <row r="19" spans="1:5" x14ac:dyDescent="0.25">
      <c r="A19" s="30" t="s">
        <v>16</v>
      </c>
      <c r="B19" s="31" t="s">
        <v>17</v>
      </c>
      <c r="C19" s="32">
        <v>4.79</v>
      </c>
      <c r="D19" s="32">
        <v>16</v>
      </c>
      <c r="E19" s="33">
        <v>16</v>
      </c>
    </row>
    <row r="20" spans="1:5" ht="31.5" x14ac:dyDescent="0.25">
      <c r="A20" s="36" t="s">
        <v>18</v>
      </c>
      <c r="B20" s="37" t="s">
        <v>19</v>
      </c>
      <c r="C20" s="32">
        <v>2110</v>
      </c>
      <c r="D20" s="32">
        <v>4000</v>
      </c>
      <c r="E20" s="33">
        <v>4000</v>
      </c>
    </row>
    <row r="21" spans="1:5" x14ac:dyDescent="0.25">
      <c r="A21" s="29" t="s">
        <v>20</v>
      </c>
      <c r="B21" s="22" t="s">
        <v>21</v>
      </c>
      <c r="C21" s="26">
        <f>C22+C23+C24</f>
        <v>44799</v>
      </c>
      <c r="D21" s="26">
        <f t="shared" ref="D21:E21" si="1">D22+D23+D24</f>
        <v>45200</v>
      </c>
      <c r="E21" s="27">
        <f t="shared" si="1"/>
        <v>45217</v>
      </c>
    </row>
    <row r="22" spans="1:5" x14ac:dyDescent="0.25">
      <c r="A22" s="30" t="s">
        <v>22</v>
      </c>
      <c r="B22" s="31" t="s">
        <v>23</v>
      </c>
      <c r="C22" s="32">
        <v>20863</v>
      </c>
      <c r="D22" s="32">
        <v>21167</v>
      </c>
      <c r="E22" s="33">
        <v>21167</v>
      </c>
    </row>
    <row r="23" spans="1:5" x14ac:dyDescent="0.25">
      <c r="A23" s="30" t="s">
        <v>77</v>
      </c>
      <c r="B23" s="38" t="s">
        <v>55</v>
      </c>
      <c r="C23" s="32">
        <v>16800</v>
      </c>
      <c r="D23" s="32">
        <v>16800</v>
      </c>
      <c r="E23" s="33">
        <v>16800</v>
      </c>
    </row>
    <row r="24" spans="1:5" x14ac:dyDescent="0.25">
      <c r="A24" s="30" t="s">
        <v>24</v>
      </c>
      <c r="B24" s="31" t="s">
        <v>25</v>
      </c>
      <c r="C24" s="32">
        <v>7136</v>
      </c>
      <c r="D24" s="32">
        <v>7233</v>
      </c>
      <c r="E24" s="33">
        <v>7250</v>
      </c>
    </row>
    <row r="25" spans="1:5" s="8" customFormat="1" x14ac:dyDescent="0.25">
      <c r="A25" s="29" t="s">
        <v>26</v>
      </c>
      <c r="B25" s="22" t="s">
        <v>27</v>
      </c>
      <c r="C25" s="26">
        <f>C26+C27</f>
        <v>5708.1</v>
      </c>
      <c r="D25" s="26">
        <f t="shared" ref="D25:E25" si="2">D26+D27</f>
        <v>5867</v>
      </c>
      <c r="E25" s="27">
        <f t="shared" si="2"/>
        <v>5241.6000000000004</v>
      </c>
    </row>
    <row r="26" spans="1:5" s="8" customFormat="1" ht="38.25" customHeight="1" x14ac:dyDescent="0.25">
      <c r="A26" s="39" t="s">
        <v>61</v>
      </c>
      <c r="B26" s="31" t="s">
        <v>59</v>
      </c>
      <c r="C26" s="32">
        <v>5608.3</v>
      </c>
      <c r="D26" s="32">
        <v>5842.2</v>
      </c>
      <c r="E26" s="33">
        <v>5186.8</v>
      </c>
    </row>
    <row r="27" spans="1:5" s="8" customFormat="1" ht="36" customHeight="1" x14ac:dyDescent="0.25">
      <c r="A27" s="39" t="s">
        <v>60</v>
      </c>
      <c r="B27" s="31" t="s">
        <v>58</v>
      </c>
      <c r="C27" s="32">
        <v>99.8</v>
      </c>
      <c r="D27" s="32">
        <v>24.8</v>
      </c>
      <c r="E27" s="33">
        <v>54.8</v>
      </c>
    </row>
    <row r="28" spans="1:5" s="8" customFormat="1" ht="36.75" customHeight="1" x14ac:dyDescent="0.25">
      <c r="A28" s="49" t="s">
        <v>102</v>
      </c>
      <c r="B28" s="22" t="s">
        <v>100</v>
      </c>
      <c r="C28" s="32">
        <v>-9</v>
      </c>
      <c r="D28" s="32">
        <v>0</v>
      </c>
      <c r="E28" s="33">
        <v>0</v>
      </c>
    </row>
    <row r="29" spans="1:5" s="8" customFormat="1" x14ac:dyDescent="0.25">
      <c r="A29" s="21" t="s">
        <v>28</v>
      </c>
      <c r="B29" s="25"/>
      <c r="C29" s="26">
        <f>C31+C35+C37+C40+C44+C45</f>
        <v>114939.70000000001</v>
      </c>
      <c r="D29" s="26">
        <f>D31+D35+D37+D40+D44</f>
        <v>110826.2</v>
      </c>
      <c r="E29" s="27">
        <f>E31+E35+E37+E40+E44</f>
        <v>113691.29999999999</v>
      </c>
    </row>
    <row r="30" spans="1:5" s="8" customFormat="1" x14ac:dyDescent="0.25">
      <c r="A30" s="30" t="s">
        <v>5</v>
      </c>
      <c r="B30" s="22"/>
      <c r="C30" s="26"/>
      <c r="D30" s="26"/>
      <c r="E30" s="27"/>
    </row>
    <row r="31" spans="1:5" s="8" customFormat="1" ht="31.5" x14ac:dyDescent="0.25">
      <c r="A31" s="29" t="s">
        <v>29</v>
      </c>
      <c r="B31" s="22" t="s">
        <v>30</v>
      </c>
      <c r="C31" s="26">
        <f>C32+C33+C34</f>
        <v>70742.92</v>
      </c>
      <c r="D31" s="26">
        <f t="shared" ref="D31:E31" si="3">D32+D33+D34</f>
        <v>74742.7</v>
      </c>
      <c r="E31" s="27">
        <f t="shared" si="3"/>
        <v>77671.299999999988</v>
      </c>
    </row>
    <row r="32" spans="1:5" s="8" customFormat="1" ht="94.5" x14ac:dyDescent="0.25">
      <c r="A32" s="39" t="s">
        <v>62</v>
      </c>
      <c r="B32" s="31" t="s">
        <v>78</v>
      </c>
      <c r="C32" s="32">
        <v>63359.83</v>
      </c>
      <c r="D32" s="32">
        <v>65894.2</v>
      </c>
      <c r="E32" s="33">
        <v>68529.899999999994</v>
      </c>
    </row>
    <row r="33" spans="1:5" s="8" customFormat="1" ht="31.5" x14ac:dyDescent="0.25">
      <c r="A33" s="39" t="s">
        <v>63</v>
      </c>
      <c r="B33" s="31" t="s">
        <v>79</v>
      </c>
      <c r="C33" s="32">
        <v>1905.21</v>
      </c>
      <c r="D33" s="32">
        <v>1502</v>
      </c>
      <c r="E33" s="33">
        <v>1502</v>
      </c>
    </row>
    <row r="34" spans="1:5" s="8" customFormat="1" ht="98.25" customHeight="1" x14ac:dyDescent="0.25">
      <c r="A34" s="30" t="s">
        <v>64</v>
      </c>
      <c r="B34" s="31" t="s">
        <v>80</v>
      </c>
      <c r="C34" s="32">
        <v>5477.88</v>
      </c>
      <c r="D34" s="32">
        <v>7346.5</v>
      </c>
      <c r="E34" s="33">
        <v>7639.4</v>
      </c>
    </row>
    <row r="35" spans="1:5" s="8" customFormat="1" x14ac:dyDescent="0.25">
      <c r="A35" s="29" t="s">
        <v>31</v>
      </c>
      <c r="B35" s="22" t="s">
        <v>32</v>
      </c>
      <c r="C35" s="26">
        <f>C36</f>
        <v>5049.63</v>
      </c>
      <c r="D35" s="26">
        <f t="shared" ref="D35:E35" si="4">D36</f>
        <v>4314.8999999999996</v>
      </c>
      <c r="E35" s="27">
        <f t="shared" si="4"/>
        <v>4314.8999999999996</v>
      </c>
    </row>
    <row r="36" spans="1:5" s="8" customFormat="1" x14ac:dyDescent="0.25">
      <c r="A36" s="30" t="s">
        <v>65</v>
      </c>
      <c r="B36" s="31" t="s">
        <v>66</v>
      </c>
      <c r="C36" s="32">
        <v>5049.63</v>
      </c>
      <c r="D36" s="32">
        <v>4314.8999999999996</v>
      </c>
      <c r="E36" s="33">
        <v>4314.8999999999996</v>
      </c>
    </row>
    <row r="37" spans="1:5" s="8" customFormat="1" ht="31.5" x14ac:dyDescent="0.25">
      <c r="A37" s="29" t="s">
        <v>53</v>
      </c>
      <c r="B37" s="22" t="s">
        <v>33</v>
      </c>
      <c r="C37" s="26">
        <f>C38+C39</f>
        <v>1098.23</v>
      </c>
      <c r="D37" s="26">
        <f t="shared" ref="D37:E37" si="5">D38+D39</f>
        <v>0</v>
      </c>
      <c r="E37" s="27">
        <f t="shared" si="5"/>
        <v>0</v>
      </c>
    </row>
    <row r="38" spans="1:5" s="8" customFormat="1" x14ac:dyDescent="0.25">
      <c r="A38" s="30" t="s">
        <v>67</v>
      </c>
      <c r="B38" s="31" t="s">
        <v>68</v>
      </c>
      <c r="C38" s="40">
        <v>658.52</v>
      </c>
      <c r="D38" s="32">
        <v>0</v>
      </c>
      <c r="E38" s="33">
        <v>0</v>
      </c>
    </row>
    <row r="39" spans="1:5" s="8" customFormat="1" x14ac:dyDescent="0.25">
      <c r="A39" s="30" t="s">
        <v>70</v>
      </c>
      <c r="B39" s="31" t="s">
        <v>69</v>
      </c>
      <c r="C39" s="32">
        <v>439.71</v>
      </c>
      <c r="D39" s="32">
        <v>0</v>
      </c>
      <c r="E39" s="33">
        <v>0</v>
      </c>
    </row>
    <row r="40" spans="1:5" s="8" customFormat="1" ht="31.5" x14ac:dyDescent="0.25">
      <c r="A40" s="29" t="s">
        <v>34</v>
      </c>
      <c r="B40" s="22" t="s">
        <v>35</v>
      </c>
      <c r="C40" s="26">
        <f>C41+C42+C43</f>
        <v>31100.77</v>
      </c>
      <c r="D40" s="26">
        <f t="shared" ref="D40:E40" si="6">D41+D42+D43</f>
        <v>29667.300000000003</v>
      </c>
      <c r="E40" s="27">
        <f t="shared" si="6"/>
        <v>29597.600000000002</v>
      </c>
    </row>
    <row r="41" spans="1:5" s="8" customFormat="1" x14ac:dyDescent="0.25">
      <c r="A41" s="30" t="s">
        <v>71</v>
      </c>
      <c r="B41" s="31" t="s">
        <v>72</v>
      </c>
      <c r="C41" s="32">
        <v>22227.47</v>
      </c>
      <c r="D41" s="32">
        <v>23126.9</v>
      </c>
      <c r="E41" s="33">
        <v>23126.9</v>
      </c>
    </row>
    <row r="42" spans="1:5" s="8" customFormat="1" ht="94.5" x14ac:dyDescent="0.25">
      <c r="A42" s="30" t="s">
        <v>73</v>
      </c>
      <c r="B42" s="31" t="s">
        <v>74</v>
      </c>
      <c r="C42" s="32">
        <v>7162.42</v>
      </c>
      <c r="D42" s="32">
        <v>4365</v>
      </c>
      <c r="E42" s="33">
        <v>4300.8999999999996</v>
      </c>
    </row>
    <row r="43" spans="1:5" s="8" customFormat="1" ht="31.5" x14ac:dyDescent="0.25">
      <c r="A43" s="30" t="s">
        <v>75</v>
      </c>
      <c r="B43" s="31" t="s">
        <v>76</v>
      </c>
      <c r="C43" s="32">
        <v>1710.88</v>
      </c>
      <c r="D43" s="32">
        <v>2175.4</v>
      </c>
      <c r="E43" s="33">
        <v>2169.8000000000002</v>
      </c>
    </row>
    <row r="44" spans="1:5" s="8" customFormat="1" x14ac:dyDescent="0.25">
      <c r="A44" s="29" t="s">
        <v>36</v>
      </c>
      <c r="B44" s="22" t="s">
        <v>37</v>
      </c>
      <c r="C44" s="26">
        <v>6392.3</v>
      </c>
      <c r="D44" s="26">
        <v>2101.3000000000002</v>
      </c>
      <c r="E44" s="27">
        <v>2107.5</v>
      </c>
    </row>
    <row r="45" spans="1:5" s="8" customFormat="1" x14ac:dyDescent="0.25">
      <c r="A45" s="29" t="s">
        <v>93</v>
      </c>
      <c r="B45" s="22" t="s">
        <v>92</v>
      </c>
      <c r="C45" s="26">
        <v>555.85</v>
      </c>
      <c r="D45" s="26">
        <v>0</v>
      </c>
      <c r="E45" s="27">
        <v>0</v>
      </c>
    </row>
    <row r="46" spans="1:5" x14ac:dyDescent="0.25">
      <c r="A46" s="29" t="s">
        <v>38</v>
      </c>
      <c r="B46" s="22" t="s">
        <v>39</v>
      </c>
      <c r="C46" s="26">
        <f>C47+C57+C58+C59+C56</f>
        <v>2440649.16</v>
      </c>
      <c r="D46" s="26">
        <f t="shared" ref="D46:E46" si="7">D47</f>
        <v>2134064.1</v>
      </c>
      <c r="E46" s="27">
        <f t="shared" si="7"/>
        <v>2262615.1</v>
      </c>
    </row>
    <row r="47" spans="1:5" ht="36.75" customHeight="1" x14ac:dyDescent="0.25">
      <c r="A47" s="29" t="s">
        <v>40</v>
      </c>
      <c r="B47" s="22" t="s">
        <v>41</v>
      </c>
      <c r="C47" s="26">
        <f>C49+C53+C54+C55</f>
        <v>2378344.04</v>
      </c>
      <c r="D47" s="26">
        <f>D49+D53+D54+D55</f>
        <v>2134064.1</v>
      </c>
      <c r="E47" s="27">
        <f>E49+E53+E54+E55</f>
        <v>2262615.1</v>
      </c>
    </row>
    <row r="48" spans="1:5" x14ac:dyDescent="0.25">
      <c r="A48" s="30" t="s">
        <v>5</v>
      </c>
      <c r="B48" s="31"/>
      <c r="C48" s="32"/>
      <c r="D48" s="32"/>
      <c r="E48" s="33"/>
    </row>
    <row r="49" spans="1:5" ht="31.5" x14ac:dyDescent="0.25">
      <c r="A49" s="34" t="s">
        <v>42</v>
      </c>
      <c r="B49" s="22" t="s">
        <v>48</v>
      </c>
      <c r="C49" s="26">
        <f>SUM(C50:C52)</f>
        <v>818276</v>
      </c>
      <c r="D49" s="26">
        <f t="shared" ref="D49:E49" si="8">SUM(D50:D51)</f>
        <v>582839.1</v>
      </c>
      <c r="E49" s="27">
        <f t="shared" si="8"/>
        <v>667212.9</v>
      </c>
    </row>
    <row r="50" spans="1:5" ht="47.25" x14ac:dyDescent="0.25">
      <c r="A50" s="41" t="s">
        <v>85</v>
      </c>
      <c r="B50" s="31" t="s">
        <v>49</v>
      </c>
      <c r="C50" s="32">
        <v>762526.7</v>
      </c>
      <c r="D50" s="32">
        <v>582839.1</v>
      </c>
      <c r="E50" s="33">
        <v>667212.9</v>
      </c>
    </row>
    <row r="51" spans="1:5" ht="32.25" customHeight="1" x14ac:dyDescent="0.25">
      <c r="A51" s="41" t="s">
        <v>86</v>
      </c>
      <c r="B51" s="31" t="s">
        <v>84</v>
      </c>
      <c r="C51" s="32">
        <v>22352.9</v>
      </c>
      <c r="D51" s="32">
        <v>0</v>
      </c>
      <c r="E51" s="33">
        <v>0</v>
      </c>
    </row>
    <row r="52" spans="1:5" ht="26.25" customHeight="1" x14ac:dyDescent="0.25">
      <c r="A52" s="41" t="s">
        <v>98</v>
      </c>
      <c r="B52" s="31" t="s">
        <v>96</v>
      </c>
      <c r="C52" s="32">
        <v>33396.400000000001</v>
      </c>
      <c r="D52" s="32">
        <v>0</v>
      </c>
      <c r="E52" s="33">
        <v>0</v>
      </c>
    </row>
    <row r="53" spans="1:5" ht="31.5" x14ac:dyDescent="0.25">
      <c r="A53" s="28" t="s">
        <v>43</v>
      </c>
      <c r="B53" s="31" t="s">
        <v>50</v>
      </c>
      <c r="C53" s="32">
        <v>99920.72</v>
      </c>
      <c r="D53" s="32">
        <f>119995.5-2.9</f>
        <v>119992.6</v>
      </c>
      <c r="E53" s="33">
        <f>165336-66</f>
        <v>165270</v>
      </c>
    </row>
    <row r="54" spans="1:5" ht="31.5" x14ac:dyDescent="0.25">
      <c r="A54" s="42" t="s">
        <v>44</v>
      </c>
      <c r="B54" s="31" t="s">
        <v>51</v>
      </c>
      <c r="C54" s="32">
        <v>1412582.65</v>
      </c>
      <c r="D54" s="32">
        <f>1392947.9+1030.3</f>
        <v>1393978.2</v>
      </c>
      <c r="E54" s="33">
        <f>1390833.1+1030.3</f>
        <v>1391863.4000000001</v>
      </c>
    </row>
    <row r="55" spans="1:5" x14ac:dyDescent="0.25">
      <c r="A55" s="28" t="s">
        <v>45</v>
      </c>
      <c r="B55" s="31" t="s">
        <v>52</v>
      </c>
      <c r="C55" s="32">
        <v>47564.67</v>
      </c>
      <c r="D55" s="32">
        <v>37254.199999999997</v>
      </c>
      <c r="E55" s="33">
        <v>38268.800000000003</v>
      </c>
    </row>
    <row r="56" spans="1:5" ht="31.5" x14ac:dyDescent="0.25">
      <c r="A56" s="28" t="s">
        <v>103</v>
      </c>
      <c r="B56" s="48" t="s">
        <v>97</v>
      </c>
      <c r="C56" s="47">
        <v>1700</v>
      </c>
      <c r="D56" s="47"/>
      <c r="E56" s="33"/>
    </row>
    <row r="57" spans="1:5" ht="31.5" x14ac:dyDescent="0.25">
      <c r="A57" s="28" t="s">
        <v>95</v>
      </c>
      <c r="B57" s="48" t="s">
        <v>94</v>
      </c>
      <c r="C57" s="47">
        <v>60600</v>
      </c>
      <c r="D57" s="47">
        <v>0</v>
      </c>
      <c r="E57" s="33">
        <v>0</v>
      </c>
    </row>
    <row r="58" spans="1:5" ht="63" x14ac:dyDescent="0.25">
      <c r="A58" s="21" t="s">
        <v>87</v>
      </c>
      <c r="B58" s="22" t="s">
        <v>88</v>
      </c>
      <c r="C58" s="47">
        <v>183.17</v>
      </c>
      <c r="D58" s="47">
        <v>0</v>
      </c>
      <c r="E58" s="33">
        <v>0</v>
      </c>
    </row>
    <row r="59" spans="1:5" ht="47.25" x14ac:dyDescent="0.25">
      <c r="A59" s="21" t="s">
        <v>89</v>
      </c>
      <c r="B59" s="22" t="s">
        <v>90</v>
      </c>
      <c r="C59" s="47">
        <v>-178.05</v>
      </c>
      <c r="D59" s="47">
        <v>0</v>
      </c>
      <c r="E59" s="33">
        <v>0</v>
      </c>
    </row>
    <row r="60" spans="1:5" ht="33.75" customHeight="1" thickBot="1" x14ac:dyDescent="0.3">
      <c r="A60" s="43" t="s">
        <v>46</v>
      </c>
      <c r="B60" s="44"/>
      <c r="C60" s="45">
        <f>C10+C46</f>
        <v>3243356.45</v>
      </c>
      <c r="D60" s="45">
        <f>D10+D46</f>
        <v>2919496</v>
      </c>
      <c r="E60" s="46">
        <f>E10+E46</f>
        <v>3055538.8</v>
      </c>
    </row>
    <row r="61" spans="1:5" x14ac:dyDescent="0.25">
      <c r="B61" s="10"/>
      <c r="C61" s="10"/>
      <c r="D61" s="10"/>
      <c r="E61" s="6"/>
    </row>
    <row r="62" spans="1:5" x14ac:dyDescent="0.25"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  <row r="251" spans="1:5" x14ac:dyDescent="0.25">
      <c r="A251" s="5"/>
      <c r="B251" s="10"/>
      <c r="C251" s="10"/>
      <c r="D251" s="10"/>
      <c r="E251" s="6"/>
    </row>
    <row r="252" spans="1:5" x14ac:dyDescent="0.25">
      <c r="A252" s="5"/>
      <c r="B252" s="10"/>
      <c r="C252" s="10"/>
      <c r="D252" s="10"/>
      <c r="E252" s="6"/>
    </row>
    <row r="253" spans="1:5" x14ac:dyDescent="0.25">
      <c r="A253" s="5"/>
      <c r="B253" s="10"/>
      <c r="C253" s="10"/>
      <c r="D253" s="10"/>
      <c r="E253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2" fitToHeight="0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2022-09-14T04:08:55Z</cp:lastPrinted>
  <dcterms:created xsi:type="dcterms:W3CDTF">2016-10-31T04:35:17Z</dcterms:created>
  <dcterms:modified xsi:type="dcterms:W3CDTF">2022-09-14T04:08:59Z</dcterms:modified>
</cp:coreProperties>
</file>