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4" l="1"/>
  <c r="C16" i="4"/>
  <c r="E54" i="4" l="1"/>
  <c r="D54" i="4"/>
  <c r="E53" i="4"/>
  <c r="D53" i="4"/>
  <c r="D16" i="4" l="1"/>
  <c r="E16" i="4"/>
  <c r="D49" i="4"/>
  <c r="E49" i="4"/>
  <c r="D40" i="4" l="1"/>
  <c r="E40" i="4"/>
  <c r="C40" i="4"/>
  <c r="D31" i="4"/>
  <c r="E31" i="4"/>
  <c r="C31" i="4"/>
  <c r="D25" i="4"/>
  <c r="E25" i="4"/>
  <c r="C25" i="4"/>
  <c r="D37" i="4" l="1"/>
  <c r="E37" i="4"/>
  <c r="C37" i="4"/>
  <c r="D35" i="4" l="1"/>
  <c r="E35" i="4"/>
  <c r="C35" i="4"/>
  <c r="C29" i="4" s="1"/>
  <c r="D21" i="4" l="1"/>
  <c r="E21" i="4"/>
  <c r="C21" i="4"/>
  <c r="E47" i="4" l="1"/>
  <c r="E46" i="4" s="1"/>
  <c r="D47" i="4"/>
  <c r="D46" i="4" s="1"/>
  <c r="C47" i="4"/>
  <c r="C46" i="4" s="1"/>
  <c r="E29" i="4"/>
  <c r="D29" i="4"/>
  <c r="E13" i="4"/>
  <c r="D13" i="4"/>
  <c r="C13" i="4"/>
  <c r="C11" i="4" s="1"/>
  <c r="E11" i="4" l="1"/>
  <c r="E10" i="4" s="1"/>
  <c r="E60" i="4" s="1"/>
  <c r="D11" i="4"/>
  <c r="D10" i="4" s="1"/>
  <c r="D60" i="4" s="1"/>
  <c r="C10" i="4"/>
  <c r="C60" i="4" s="1"/>
</calcChain>
</file>

<file path=xl/sharedStrings.xml><?xml version="1.0" encoding="utf-8"?>
<sst xmlns="http://schemas.openxmlformats.org/spreadsheetml/2006/main" count="107" uniqueCount="105">
  <si>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</si>
  <si>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</si>
  <si>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</si>
  <si>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</si>
  <si>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</si>
  <si>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</si>
  <si>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</si>
  <si>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</si>
  <si>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</si>
  <si>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</si>
  <si>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</si>
  <si>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</si>
  <si>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</si>
  <si>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</si>
  <si>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</si>
  <si>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</si>
  <si>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</si>
  <si>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</si>
  <si>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</si>
  <si>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</si>
  <si>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</si>
  <si>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</si>
  <si>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</si>
  <si>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</si>
  <si>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</si>
  <si>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</si>
  <si>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</si>
  <si>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</si>
  <si>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</si>
  <si>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</si>
  <si>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</si>
  <si>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</si>
  <si>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</si>
  <si>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</si>
  <si>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</si>
  <si>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</si>
  <si>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</si>
  <si>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</si>
  <si>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</si>
  <si>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</si>
  <si>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</si>
  <si>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</si>
  <si>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</si>
  <si>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</si>
  <si>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</si>
  <si>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</si>
  <si>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</si>
  <si>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</si>
  <si>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</si>
  <si>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</si>
  <si>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</si>
  <si>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</si>
  <si>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</si>
  <si>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</si>
  <si>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</si>
  <si>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</si>
  <si>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</si>
  <si>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</si>
  <si>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</si>
  <si>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</si>
  <si>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</si>
  <si>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</si>
  <si>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</si>
  <si>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</si>
  <si>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</si>
  <si>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</si>
  <si>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</si>
  <si>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</si>
  <si>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</si>
  <si>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</si>
  <si>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</si>
  <si>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</si>
  <si>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</si>
  <si>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</si>
  <si>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</si>
  <si>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</si>
  <si>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</si>
  <si>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</si>
  <si>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</si>
  <si>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</si>
  <si>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</si>
  <si>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</si>
  <si>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2022 год и на плановый период 2023 и 2024 годов 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</si>
  <si>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</si>
  <si>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</si>
  <si>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</si>
  <si>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</si>
  <si>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</si>
  <si>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</si>
  <si>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</si>
  <si>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</si>
  <si>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000 1 17 00000 00 0000 000</t>
  </si>
  <si>
    <t>Прояие неналоговые доходы</t>
  </si>
  <si>
    <t>000 2 04 04000 04 0000 150</t>
  </si>
  <si>
    <t>Безвозмездные поступления от негосударственных организаций в бюджеты городских округов</t>
  </si>
  <si>
    <t xml:space="preserve">    000 2 02 19999 04 0000 150</t>
  </si>
  <si>
    <t>000 2 03 04000 04 0000 150</t>
  </si>
  <si>
    <t>Прочие дотации бюджетам городских округов</t>
  </si>
  <si>
    <t>Единый налог на вмененный доход для отдельных видов деятельности</t>
  </si>
  <si>
    <t>000 1 09 00000 00 0000 000</t>
  </si>
  <si>
    <t>000 1 05 02000 02 0000 110</t>
  </si>
  <si>
    <t>Задолженность и перерасчеты по отмененным налогам, сборам и иным обязательным платежам</t>
  </si>
  <si>
    <t xml:space="preserve">Безвозмездные поступления от государственных (муниципальных) организаций в бюджеты городских округов </t>
  </si>
  <si>
    <t>Приложение № 1</t>
  </si>
  <si>
    <t>от 29.09.2022 №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</si>
</sst>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0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2" fillId="0" borderId="0" xfId="129" applyFont="1" applyAlignment="1">
      <alignment horizontal="center"/>
    </xf>
    <xf numFmtId="0" fontId="13" fillId="0" borderId="1" xfId="129" applyFont="1" applyBorder="1" applyAlignment="1">
      <alignment horizontal="center" vertical="center"/>
    </xf>
    <xf numFmtId="3" fontId="13" fillId="0" borderId="2" xfId="129" applyNumberFormat="1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wrapText="1"/>
    </xf>
    <xf numFmtId="0" fontId="13" fillId="0" borderId="4" xfId="129" applyFont="1" applyBorder="1" applyAlignment="1">
      <alignment horizontal="center"/>
    </xf>
    <xf numFmtId="0" fontId="13" fillId="0" borderId="1" xfId="129" applyFont="1" applyBorder="1" applyAlignment="1">
      <alignment horizontal="center"/>
    </xf>
    <xf numFmtId="3" fontId="13" fillId="0" borderId="2" xfId="129" applyNumberFormat="1" applyFont="1" applyBorder="1" applyAlignment="1">
      <alignment horizontal="center" wrapText="1"/>
    </xf>
    <xf numFmtId="0" fontId="13" fillId="0" borderId="3" xfId="129" applyFont="1" applyBorder="1" applyAlignment="1">
      <alignment wrapText="1"/>
    </xf>
    <xf numFmtId="0" fontId="13" fillId="0" borderId="4" xfId="129" applyFont="1" applyBorder="1" applyAlignment="1">
      <alignment horizontal="right"/>
    </xf>
    <xf numFmtId="4" fontId="13" fillId="0" borderId="4" xfId="129" applyNumberFormat="1" applyFont="1" applyBorder="1" applyAlignment="1">
      <alignment horizontal="right" wrapText="1"/>
    </xf>
    <xf numFmtId="4" fontId="13" fillId="0" borderId="2" xfId="129" applyNumberFormat="1" applyFont="1" applyBorder="1" applyAlignment="1">
      <alignment horizontal="right" wrapText="1"/>
    </xf>
    <xf numFmtId="0" fontId="13" fillId="0" borderId="4" xfId="129" applyFont="1" applyBorder="1" applyAlignment="1">
      <alignment wrapText="1"/>
    </xf>
    <xf numFmtId="4" fontId="13" fillId="0" borderId="4" xfId="129" applyNumberFormat="1" applyFont="1" applyBorder="1" applyAlignment="1">
      <alignment wrapText="1"/>
    </xf>
    <xf numFmtId="4" fontId="13" fillId="0" borderId="2" xfId="129" applyNumberFormat="1" applyFont="1" applyBorder="1" applyAlignment="1">
      <alignment wrapText="1"/>
    </xf>
    <xf numFmtId="0" fontId="2" fillId="0" borderId="3" xfId="129" applyFont="1" applyBorder="1" applyAlignment="1">
      <alignment wrapText="1"/>
    </xf>
    <xf numFmtId="0" fontId="13" fillId="0" borderId="3" xfId="129" applyFont="1" applyBorder="1" applyAlignment="1">
      <alignment horizontal="left" wrapText="1"/>
    </xf>
    <xf numFmtId="0" fontId="2" fillId="0" borderId="3" xfId="129" applyFont="1" applyBorder="1" applyAlignment="1">
      <alignment horizontal="left" wrapText="1"/>
    </xf>
    <xf numFmtId="0" fontId="2" fillId="0" borderId="4" xfId="129" applyFont="1" applyBorder="1" applyAlignment="1">
      <alignment horizontal="right"/>
    </xf>
    <xf numFmtId="4" fontId="2" fillId="0" borderId="4" xfId="129" applyNumberFormat="1" applyFont="1" applyBorder="1" applyAlignment="1">
      <alignment wrapText="1"/>
    </xf>
    <xf numFmtId="4" fontId="2" fillId="0" borderId="2" xfId="129" applyNumberFormat="1" applyFont="1" applyBorder="1" applyAlignment="1">
      <alignment wrapText="1"/>
    </xf>
    <xf numFmtId="0" fontId="13" fillId="2" borderId="3" xfId="129" applyFont="1" applyFill="1" applyBorder="1" applyAlignment="1">
      <alignment horizontal="left" wrapText="1"/>
    </xf>
    <xf numFmtId="0" fontId="13" fillId="2" borderId="4" xfId="129" applyFont="1" applyFill="1" applyBorder="1" applyAlignment="1">
      <alignment horizontal="right"/>
    </xf>
    <xf numFmtId="0" fontId="2" fillId="2" borderId="3" xfId="129" applyFont="1" applyFill="1" applyBorder="1" applyAlignment="1">
      <alignment horizontal="left" wrapText="1"/>
    </xf>
    <xf numFmtId="0" fontId="2" fillId="2" borderId="4" xfId="129" applyFont="1" applyFill="1" applyBorder="1" applyAlignment="1">
      <alignment horizontal="right"/>
    </xf>
    <xf numFmtId="0" fontId="2" fillId="3" borderId="4" xfId="129" applyFont="1" applyFill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4" fontId="2" fillId="3" borderId="4" xfId="129" applyNumberFormat="1" applyFont="1" applyFill="1" applyBorder="1" applyAlignment="1">
      <alignment wrapText="1"/>
    </xf>
    <xf numFmtId="0" fontId="2" fillId="0" borderId="5" xfId="129" applyFont="1" applyBorder="1" applyAlignment="1">
      <alignment wrapText="1"/>
    </xf>
    <xf numFmtId="0" fontId="2" fillId="2" borderId="3" xfId="129" applyFont="1" applyFill="1" applyBorder="1" applyAlignment="1">
      <alignment wrapText="1"/>
    </xf>
    <xf numFmtId="0" fontId="13" fillId="0" borderId="6" xfId="129" applyFont="1" applyBorder="1" applyAlignment="1">
      <alignment horizontal="left" wrapText="1"/>
    </xf>
    <xf numFmtId="0" fontId="2" fillId="0" borderId="7" xfId="129" applyFont="1" applyBorder="1" applyAlignment="1">
      <alignment horizontal="right"/>
    </xf>
    <xf numFmtId="4" fontId="13" fillId="0" borderId="7" xfId="129" applyNumberFormat="1" applyFont="1" applyBorder="1" applyAlignment="1">
      <alignment wrapText="1"/>
    </xf>
    <xf numFmtId="4" fontId="13" fillId="0" borderId="8" xfId="129" applyNumberFormat="1" applyFont="1" applyBorder="1" applyAlignment="1">
      <alignment wrapText="1"/>
    </xf>
    <xf numFmtId="4" fontId="2" fillId="0" borderId="15" xfId="129" applyNumberFormat="1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13" fillId="0" borderId="4" xfId="0" applyFont="1" applyBorder="1" applyAlignment="1">
      <alignment horizontal="justify" wrapText="1" shrinkToFi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4" xfId="129" applyFont="1" applyBorder="1" applyAlignment="1">
      <alignment horizontal="center" vertical="center" wrapText="1"/>
    </xf>
    <xf numFmtId="0" fontId="13" fillId="2" borderId="10" xfId="129" applyFont="1" applyFill="1" applyBorder="1" applyAlignment="1">
      <alignment horizontal="center" vertical="center"/>
    </xf>
    <xf numFmtId="0" fontId="13" fillId="2" borderId="11" xfId="129" applyFont="1" applyFill="1" applyBorder="1" applyAlignment="1">
      <alignment horizontal="center" vertical="center"/>
    </xf>
    <xf numFmtId="0" fontId="13" fillId="2" borderId="12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3"/>
  <sheetViews>
    <sheetView tabSelected="1" zoomScaleNormal="100" zoomScaleSheetLayoutView="85" workbookViewId="0">
      <selection activeCell="K5" sqref="K5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103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104</v>
      </c>
    </row>
    <row r="4" spans="1:10" ht="16.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1" t="s">
        <v>82</v>
      </c>
      <c r="B5" s="52"/>
      <c r="C5" s="52"/>
      <c r="D5" s="52"/>
      <c r="E5" s="52"/>
    </row>
    <row r="6" spans="1:10" ht="19.5" thickBot="1" x14ac:dyDescent="0.35">
      <c r="B6" s="7"/>
      <c r="C6" s="7"/>
      <c r="D6" s="7"/>
      <c r="E6" s="14" t="s">
        <v>47</v>
      </c>
    </row>
    <row r="7" spans="1:10" s="8" customFormat="1" ht="28.5" customHeight="1" x14ac:dyDescent="0.3">
      <c r="A7" s="53" t="s">
        <v>57</v>
      </c>
      <c r="B7" s="55" t="s">
        <v>56</v>
      </c>
      <c r="C7" s="57" t="s">
        <v>1</v>
      </c>
      <c r="D7" s="58"/>
      <c r="E7" s="59"/>
      <c r="I7" s="50"/>
      <c r="J7" s="50"/>
    </row>
    <row r="8" spans="1:10" ht="29.25" customHeight="1" x14ac:dyDescent="0.3">
      <c r="A8" s="54"/>
      <c r="B8" s="56"/>
      <c r="C8" s="15" t="s">
        <v>54</v>
      </c>
      <c r="D8" s="15" t="s">
        <v>81</v>
      </c>
      <c r="E8" s="16" t="s">
        <v>83</v>
      </c>
      <c r="I8" s="50"/>
      <c r="J8" s="50"/>
    </row>
    <row r="9" spans="1:10" s="9" customFormat="1" ht="18.75" x14ac:dyDescent="0.3">
      <c r="A9" s="17">
        <v>1</v>
      </c>
      <c r="B9" s="18">
        <v>2</v>
      </c>
      <c r="C9" s="19">
        <v>3</v>
      </c>
      <c r="D9" s="19">
        <v>4</v>
      </c>
      <c r="E9" s="20">
        <v>5</v>
      </c>
      <c r="I9" s="50"/>
      <c r="J9" s="50"/>
    </row>
    <row r="10" spans="1:10" s="9" customFormat="1" x14ac:dyDescent="0.25">
      <c r="A10" s="21" t="s">
        <v>2</v>
      </c>
      <c r="B10" s="22" t="s">
        <v>3</v>
      </c>
      <c r="C10" s="23">
        <f>C29+C11</f>
        <v>802707.29</v>
      </c>
      <c r="D10" s="23">
        <f>D29+D11</f>
        <v>785431.89999999991</v>
      </c>
      <c r="E10" s="24">
        <f>E29+E11</f>
        <v>792923.7</v>
      </c>
    </row>
    <row r="11" spans="1:10" x14ac:dyDescent="0.25">
      <c r="A11" s="21" t="s">
        <v>4</v>
      </c>
      <c r="B11" s="25"/>
      <c r="C11" s="26">
        <f>C13+C15+C16+C21+C25+C28</f>
        <v>687767.59</v>
      </c>
      <c r="D11" s="26">
        <f>D13+D15+D16+D21+D25</f>
        <v>674605.7</v>
      </c>
      <c r="E11" s="27">
        <f>E13+E15+E16+E21+E25</f>
        <v>679232.4</v>
      </c>
    </row>
    <row r="12" spans="1:10" x14ac:dyDescent="0.25">
      <c r="A12" s="28" t="s">
        <v>5</v>
      </c>
      <c r="B12" s="22"/>
      <c r="C12" s="26"/>
      <c r="D12" s="26"/>
      <c r="E12" s="27"/>
    </row>
    <row r="13" spans="1:10" x14ac:dyDescent="0.25">
      <c r="A13" s="29" t="s">
        <v>6</v>
      </c>
      <c r="B13" s="22" t="s">
        <v>7</v>
      </c>
      <c r="C13" s="26">
        <f>C14</f>
        <v>528463</v>
      </c>
      <c r="D13" s="26">
        <f>D14</f>
        <v>519327.4</v>
      </c>
      <c r="E13" s="27">
        <f>E14</f>
        <v>520263.3</v>
      </c>
    </row>
    <row r="14" spans="1:10" x14ac:dyDescent="0.25">
      <c r="A14" s="30" t="s">
        <v>8</v>
      </c>
      <c r="B14" s="31" t="s">
        <v>9</v>
      </c>
      <c r="C14" s="32">
        <v>528463</v>
      </c>
      <c r="D14" s="32">
        <v>519327.4</v>
      </c>
      <c r="E14" s="33">
        <v>520263.3</v>
      </c>
    </row>
    <row r="15" spans="1:10" ht="31.5" x14ac:dyDescent="0.25">
      <c r="A15" s="34" t="s">
        <v>10</v>
      </c>
      <c r="B15" s="35" t="s">
        <v>11</v>
      </c>
      <c r="C15" s="26">
        <v>8775.2999999999993</v>
      </c>
      <c r="D15" s="26">
        <v>9101.6</v>
      </c>
      <c r="E15" s="27">
        <v>9757.1</v>
      </c>
    </row>
    <row r="16" spans="1:10" s="8" customFormat="1" x14ac:dyDescent="0.25">
      <c r="A16" s="29" t="s">
        <v>12</v>
      </c>
      <c r="B16" s="22" t="s">
        <v>13</v>
      </c>
      <c r="C16" s="26">
        <f>C17+C19+C20+C18</f>
        <v>100031.19</v>
      </c>
      <c r="D16" s="26">
        <f t="shared" ref="D16:E16" si="0">D17+D19+D20</f>
        <v>95109.7</v>
      </c>
      <c r="E16" s="27">
        <f t="shared" si="0"/>
        <v>98753.4</v>
      </c>
    </row>
    <row r="17" spans="1:5" ht="31.5" x14ac:dyDescent="0.25">
      <c r="A17" s="30" t="s">
        <v>14</v>
      </c>
      <c r="B17" s="31" t="s">
        <v>15</v>
      </c>
      <c r="C17" s="32">
        <v>97590.1</v>
      </c>
      <c r="D17" s="32">
        <v>91093.7</v>
      </c>
      <c r="E17" s="33">
        <v>94737.4</v>
      </c>
    </row>
    <row r="18" spans="1:5" ht="31.5" x14ac:dyDescent="0.25">
      <c r="A18" s="30" t="s">
        <v>98</v>
      </c>
      <c r="B18" s="31" t="s">
        <v>100</v>
      </c>
      <c r="C18" s="32">
        <v>326.3</v>
      </c>
      <c r="D18" s="32">
        <v>0</v>
      </c>
      <c r="E18" s="33">
        <v>0</v>
      </c>
    </row>
    <row r="19" spans="1:5" x14ac:dyDescent="0.25">
      <c r="A19" s="30" t="s">
        <v>16</v>
      </c>
      <c r="B19" s="31" t="s">
        <v>17</v>
      </c>
      <c r="C19" s="32">
        <v>4.79</v>
      </c>
      <c r="D19" s="32">
        <v>16</v>
      </c>
      <c r="E19" s="33">
        <v>16</v>
      </c>
    </row>
    <row r="20" spans="1:5" ht="31.5" x14ac:dyDescent="0.25">
      <c r="A20" s="36" t="s">
        <v>18</v>
      </c>
      <c r="B20" s="37" t="s">
        <v>19</v>
      </c>
      <c r="C20" s="32">
        <v>2110</v>
      </c>
      <c r="D20" s="32">
        <v>4000</v>
      </c>
      <c r="E20" s="33">
        <v>4000</v>
      </c>
    </row>
    <row r="21" spans="1:5" x14ac:dyDescent="0.25">
      <c r="A21" s="29" t="s">
        <v>20</v>
      </c>
      <c r="B21" s="22" t="s">
        <v>21</v>
      </c>
      <c r="C21" s="26">
        <f>C22+C23+C24</f>
        <v>44799</v>
      </c>
      <c r="D21" s="26">
        <f t="shared" ref="D21:E21" si="1">D22+D23+D24</f>
        <v>45200</v>
      </c>
      <c r="E21" s="27">
        <f t="shared" si="1"/>
        <v>45217</v>
      </c>
    </row>
    <row r="22" spans="1:5" x14ac:dyDescent="0.25">
      <c r="A22" s="30" t="s">
        <v>22</v>
      </c>
      <c r="B22" s="31" t="s">
        <v>23</v>
      </c>
      <c r="C22" s="32">
        <v>20863</v>
      </c>
      <c r="D22" s="32">
        <v>21167</v>
      </c>
      <c r="E22" s="33">
        <v>21167</v>
      </c>
    </row>
    <row r="23" spans="1:5" x14ac:dyDescent="0.25">
      <c r="A23" s="30" t="s">
        <v>77</v>
      </c>
      <c r="B23" s="38" t="s">
        <v>55</v>
      </c>
      <c r="C23" s="32">
        <v>16800</v>
      </c>
      <c r="D23" s="32">
        <v>16800</v>
      </c>
      <c r="E23" s="33">
        <v>16800</v>
      </c>
    </row>
    <row r="24" spans="1:5" x14ac:dyDescent="0.25">
      <c r="A24" s="30" t="s">
        <v>24</v>
      </c>
      <c r="B24" s="31" t="s">
        <v>25</v>
      </c>
      <c r="C24" s="32">
        <v>7136</v>
      </c>
      <c r="D24" s="32">
        <v>7233</v>
      </c>
      <c r="E24" s="33">
        <v>7250</v>
      </c>
    </row>
    <row r="25" spans="1:5" s="8" customFormat="1" x14ac:dyDescent="0.25">
      <c r="A25" s="29" t="s">
        <v>26</v>
      </c>
      <c r="B25" s="22" t="s">
        <v>27</v>
      </c>
      <c r="C25" s="26">
        <f>C26+C27</f>
        <v>5708.1</v>
      </c>
      <c r="D25" s="26">
        <f t="shared" ref="D25:E25" si="2">D26+D27</f>
        <v>5867</v>
      </c>
      <c r="E25" s="27">
        <f t="shared" si="2"/>
        <v>5241.6000000000004</v>
      </c>
    </row>
    <row r="26" spans="1:5" s="8" customFormat="1" ht="38.25" customHeight="1" x14ac:dyDescent="0.25">
      <c r="A26" s="39" t="s">
        <v>61</v>
      </c>
      <c r="B26" s="31" t="s">
        <v>59</v>
      </c>
      <c r="C26" s="32">
        <v>5608.3</v>
      </c>
      <c r="D26" s="32">
        <v>5842.2</v>
      </c>
      <c r="E26" s="33">
        <v>5186.8</v>
      </c>
    </row>
    <row r="27" spans="1:5" s="8" customFormat="1" ht="36" customHeight="1" x14ac:dyDescent="0.25">
      <c r="A27" s="39" t="s">
        <v>60</v>
      </c>
      <c r="B27" s="31" t="s">
        <v>58</v>
      </c>
      <c r="C27" s="32">
        <v>99.8</v>
      </c>
      <c r="D27" s="32">
        <v>24.8</v>
      </c>
      <c r="E27" s="33">
        <v>54.8</v>
      </c>
    </row>
    <row r="28" spans="1:5" s="8" customFormat="1" ht="36.75" customHeight="1" x14ac:dyDescent="0.25">
      <c r="A28" s="49" t="s">
        <v>101</v>
      </c>
      <c r="B28" s="22" t="s">
        <v>99</v>
      </c>
      <c r="C28" s="32">
        <v>-9</v>
      </c>
      <c r="D28" s="32">
        <v>0</v>
      </c>
      <c r="E28" s="33">
        <v>0</v>
      </c>
    </row>
    <row r="29" spans="1:5" s="8" customFormat="1" x14ac:dyDescent="0.25">
      <c r="A29" s="21" t="s">
        <v>28</v>
      </c>
      <c r="B29" s="25"/>
      <c r="C29" s="26">
        <f>C31+C35+C37+C40+C44+C45</f>
        <v>114939.70000000001</v>
      </c>
      <c r="D29" s="26">
        <f>D31+D35+D37+D40+D44</f>
        <v>110826.2</v>
      </c>
      <c r="E29" s="27">
        <f>E31+E35+E37+E40+E44</f>
        <v>113691.29999999999</v>
      </c>
    </row>
    <row r="30" spans="1:5" s="8" customFormat="1" x14ac:dyDescent="0.25">
      <c r="A30" s="30" t="s">
        <v>5</v>
      </c>
      <c r="B30" s="22"/>
      <c r="C30" s="26"/>
      <c r="D30" s="26"/>
      <c r="E30" s="27"/>
    </row>
    <row r="31" spans="1:5" s="8" customFormat="1" ht="31.5" x14ac:dyDescent="0.25">
      <c r="A31" s="29" t="s">
        <v>29</v>
      </c>
      <c r="B31" s="22" t="s">
        <v>30</v>
      </c>
      <c r="C31" s="26">
        <f>C32+C33+C34</f>
        <v>70742.92</v>
      </c>
      <c r="D31" s="26">
        <f t="shared" ref="D31:E31" si="3">D32+D33+D34</f>
        <v>74742.7</v>
      </c>
      <c r="E31" s="27">
        <f t="shared" si="3"/>
        <v>77671.299999999988</v>
      </c>
    </row>
    <row r="32" spans="1:5" s="8" customFormat="1" ht="94.5" x14ac:dyDescent="0.25">
      <c r="A32" s="39" t="s">
        <v>62</v>
      </c>
      <c r="B32" s="31" t="s">
        <v>78</v>
      </c>
      <c r="C32" s="32">
        <v>63359.83</v>
      </c>
      <c r="D32" s="32">
        <v>65894.2</v>
      </c>
      <c r="E32" s="33">
        <v>68529.899999999994</v>
      </c>
    </row>
    <row r="33" spans="1:5" s="8" customFormat="1" ht="31.5" x14ac:dyDescent="0.25">
      <c r="A33" s="39" t="s">
        <v>63</v>
      </c>
      <c r="B33" s="31" t="s">
        <v>79</v>
      </c>
      <c r="C33" s="32">
        <v>1905.21</v>
      </c>
      <c r="D33" s="32">
        <v>1502</v>
      </c>
      <c r="E33" s="33">
        <v>1502</v>
      </c>
    </row>
    <row r="34" spans="1:5" s="8" customFormat="1" ht="98.25" customHeight="1" x14ac:dyDescent="0.25">
      <c r="A34" s="30" t="s">
        <v>64</v>
      </c>
      <c r="B34" s="31" t="s">
        <v>80</v>
      </c>
      <c r="C34" s="32">
        <v>5477.88</v>
      </c>
      <c r="D34" s="32">
        <v>7346.5</v>
      </c>
      <c r="E34" s="33">
        <v>7639.4</v>
      </c>
    </row>
    <row r="35" spans="1:5" s="8" customFormat="1" x14ac:dyDescent="0.25">
      <c r="A35" s="29" t="s">
        <v>31</v>
      </c>
      <c r="B35" s="22" t="s">
        <v>32</v>
      </c>
      <c r="C35" s="26">
        <f>C36</f>
        <v>5049.63</v>
      </c>
      <c r="D35" s="26">
        <f t="shared" ref="D35:E35" si="4">D36</f>
        <v>4314.8999999999996</v>
      </c>
      <c r="E35" s="27">
        <f t="shared" si="4"/>
        <v>4314.8999999999996</v>
      </c>
    </row>
    <row r="36" spans="1:5" s="8" customFormat="1" x14ac:dyDescent="0.25">
      <c r="A36" s="30" t="s">
        <v>65</v>
      </c>
      <c r="B36" s="31" t="s">
        <v>66</v>
      </c>
      <c r="C36" s="32">
        <v>5049.63</v>
      </c>
      <c r="D36" s="32">
        <v>4314.8999999999996</v>
      </c>
      <c r="E36" s="33">
        <v>4314.8999999999996</v>
      </c>
    </row>
    <row r="37" spans="1:5" s="8" customFormat="1" ht="31.5" x14ac:dyDescent="0.25">
      <c r="A37" s="29" t="s">
        <v>53</v>
      </c>
      <c r="B37" s="22" t="s">
        <v>33</v>
      </c>
      <c r="C37" s="26">
        <f>C38+C39</f>
        <v>1098.23</v>
      </c>
      <c r="D37" s="26">
        <f t="shared" ref="D37:E37" si="5">D38+D39</f>
        <v>0</v>
      </c>
      <c r="E37" s="27">
        <f t="shared" si="5"/>
        <v>0</v>
      </c>
    </row>
    <row r="38" spans="1:5" s="8" customFormat="1" x14ac:dyDescent="0.25">
      <c r="A38" s="30" t="s">
        <v>67</v>
      </c>
      <c r="B38" s="31" t="s">
        <v>68</v>
      </c>
      <c r="C38" s="40">
        <v>658.52</v>
      </c>
      <c r="D38" s="32">
        <v>0</v>
      </c>
      <c r="E38" s="33">
        <v>0</v>
      </c>
    </row>
    <row r="39" spans="1:5" s="8" customFormat="1" x14ac:dyDescent="0.25">
      <c r="A39" s="30" t="s">
        <v>70</v>
      </c>
      <c r="B39" s="31" t="s">
        <v>69</v>
      </c>
      <c r="C39" s="32">
        <v>439.71</v>
      </c>
      <c r="D39" s="32">
        <v>0</v>
      </c>
      <c r="E39" s="33">
        <v>0</v>
      </c>
    </row>
    <row r="40" spans="1:5" s="8" customFormat="1" ht="31.5" x14ac:dyDescent="0.25">
      <c r="A40" s="29" t="s">
        <v>34</v>
      </c>
      <c r="B40" s="22" t="s">
        <v>35</v>
      </c>
      <c r="C40" s="26">
        <f>C41+C42+C43</f>
        <v>31100.77</v>
      </c>
      <c r="D40" s="26">
        <f t="shared" ref="D40:E40" si="6">D41+D42+D43</f>
        <v>29667.300000000003</v>
      </c>
      <c r="E40" s="27">
        <f t="shared" si="6"/>
        <v>29597.600000000002</v>
      </c>
    </row>
    <row r="41" spans="1:5" s="8" customFormat="1" x14ac:dyDescent="0.25">
      <c r="A41" s="30" t="s">
        <v>71</v>
      </c>
      <c r="B41" s="31" t="s">
        <v>72</v>
      </c>
      <c r="C41" s="32">
        <v>22227.47</v>
      </c>
      <c r="D41" s="32">
        <v>23126.9</v>
      </c>
      <c r="E41" s="33">
        <v>23126.9</v>
      </c>
    </row>
    <row r="42" spans="1:5" s="8" customFormat="1" ht="94.5" x14ac:dyDescent="0.25">
      <c r="A42" s="30" t="s">
        <v>73</v>
      </c>
      <c r="B42" s="31" t="s">
        <v>74</v>
      </c>
      <c r="C42" s="32">
        <v>7162.42</v>
      </c>
      <c r="D42" s="32">
        <v>4365</v>
      </c>
      <c r="E42" s="33">
        <v>4300.8999999999996</v>
      </c>
    </row>
    <row r="43" spans="1:5" s="8" customFormat="1" ht="31.5" x14ac:dyDescent="0.25">
      <c r="A43" s="30" t="s">
        <v>75</v>
      </c>
      <c r="B43" s="31" t="s">
        <v>76</v>
      </c>
      <c r="C43" s="32">
        <v>1710.88</v>
      </c>
      <c r="D43" s="32">
        <v>2175.4</v>
      </c>
      <c r="E43" s="33">
        <v>2169.8000000000002</v>
      </c>
    </row>
    <row r="44" spans="1:5" s="8" customFormat="1" x14ac:dyDescent="0.25">
      <c r="A44" s="29" t="s">
        <v>36</v>
      </c>
      <c r="B44" s="22" t="s">
        <v>37</v>
      </c>
      <c r="C44" s="26">
        <v>6392.3</v>
      </c>
      <c r="D44" s="26">
        <v>2101.3000000000002</v>
      </c>
      <c r="E44" s="27">
        <v>2107.5</v>
      </c>
    </row>
    <row r="45" spans="1:5" s="8" customFormat="1" x14ac:dyDescent="0.25">
      <c r="A45" s="29" t="s">
        <v>92</v>
      </c>
      <c r="B45" s="22" t="s">
        <v>91</v>
      </c>
      <c r="C45" s="26">
        <v>555.85</v>
      </c>
      <c r="D45" s="26">
        <v>0</v>
      </c>
      <c r="E45" s="27">
        <v>0</v>
      </c>
    </row>
    <row r="46" spans="1:5" x14ac:dyDescent="0.25">
      <c r="A46" s="29" t="s">
        <v>38</v>
      </c>
      <c r="B46" s="22" t="s">
        <v>39</v>
      </c>
      <c r="C46" s="26">
        <f>C47+C57+C58+C59+C56</f>
        <v>2440649.16</v>
      </c>
      <c r="D46" s="26">
        <f t="shared" ref="D46:E46" si="7">D47</f>
        <v>2134064.1</v>
      </c>
      <c r="E46" s="27">
        <f t="shared" si="7"/>
        <v>2262615.1</v>
      </c>
    </row>
    <row r="47" spans="1:5" ht="36.75" customHeight="1" x14ac:dyDescent="0.25">
      <c r="A47" s="29" t="s">
        <v>40</v>
      </c>
      <c r="B47" s="22" t="s">
        <v>41</v>
      </c>
      <c r="C47" s="26">
        <f>C49+C53+C54+C55</f>
        <v>2378344.04</v>
      </c>
      <c r="D47" s="26">
        <f>D49+D53+D54+D55</f>
        <v>2134064.1</v>
      </c>
      <c r="E47" s="27">
        <f>E49+E53+E54+E55</f>
        <v>2262615.1</v>
      </c>
    </row>
    <row r="48" spans="1:5" x14ac:dyDescent="0.25">
      <c r="A48" s="30" t="s">
        <v>5</v>
      </c>
      <c r="B48" s="31"/>
      <c r="C48" s="32"/>
      <c r="D48" s="32"/>
      <c r="E48" s="33"/>
    </row>
    <row r="49" spans="1:5" ht="31.5" x14ac:dyDescent="0.25">
      <c r="A49" s="34" t="s">
        <v>42</v>
      </c>
      <c r="B49" s="22" t="s">
        <v>48</v>
      </c>
      <c r="C49" s="26">
        <f>SUM(C50:C52)</f>
        <v>818276</v>
      </c>
      <c r="D49" s="26">
        <f t="shared" ref="D49:E49" si="8">SUM(D50:D51)</f>
        <v>582839.1</v>
      </c>
      <c r="E49" s="27">
        <f t="shared" si="8"/>
        <v>667212.9</v>
      </c>
    </row>
    <row r="50" spans="1:5" ht="47.25" x14ac:dyDescent="0.25">
      <c r="A50" s="41" t="s">
        <v>85</v>
      </c>
      <c r="B50" s="31" t="s">
        <v>49</v>
      </c>
      <c r="C50" s="32">
        <v>762526.7</v>
      </c>
      <c r="D50" s="32">
        <v>582839.1</v>
      </c>
      <c r="E50" s="33">
        <v>667212.9</v>
      </c>
    </row>
    <row r="51" spans="1:5" ht="32.25" customHeight="1" x14ac:dyDescent="0.25">
      <c r="A51" s="41" t="s">
        <v>86</v>
      </c>
      <c r="B51" s="31" t="s">
        <v>84</v>
      </c>
      <c r="C51" s="32">
        <v>22352.9</v>
      </c>
      <c r="D51" s="32">
        <v>0</v>
      </c>
      <c r="E51" s="33">
        <v>0</v>
      </c>
    </row>
    <row r="52" spans="1:5" ht="26.25" customHeight="1" x14ac:dyDescent="0.25">
      <c r="A52" s="41" t="s">
        <v>97</v>
      </c>
      <c r="B52" s="31" t="s">
        <v>95</v>
      </c>
      <c r="C52" s="32">
        <v>33396.400000000001</v>
      </c>
      <c r="D52" s="32">
        <v>0</v>
      </c>
      <c r="E52" s="33">
        <v>0</v>
      </c>
    </row>
    <row r="53" spans="1:5" ht="31.5" x14ac:dyDescent="0.25">
      <c r="A53" s="28" t="s">
        <v>43</v>
      </c>
      <c r="B53" s="31" t="s">
        <v>50</v>
      </c>
      <c r="C53" s="32">
        <v>99920.72</v>
      </c>
      <c r="D53" s="32">
        <f>119995.5-2.9</f>
        <v>119992.6</v>
      </c>
      <c r="E53" s="33">
        <f>165336-66</f>
        <v>165270</v>
      </c>
    </row>
    <row r="54" spans="1:5" ht="31.5" x14ac:dyDescent="0.25">
      <c r="A54" s="42" t="s">
        <v>44</v>
      </c>
      <c r="B54" s="31" t="s">
        <v>51</v>
      </c>
      <c r="C54" s="32">
        <v>1412582.65</v>
      </c>
      <c r="D54" s="32">
        <f>1392947.9+1030.3</f>
        <v>1393978.2</v>
      </c>
      <c r="E54" s="33">
        <f>1390833.1+1030.3</f>
        <v>1391863.4000000001</v>
      </c>
    </row>
    <row r="55" spans="1:5" x14ac:dyDescent="0.25">
      <c r="A55" s="28" t="s">
        <v>45</v>
      </c>
      <c r="B55" s="31" t="s">
        <v>52</v>
      </c>
      <c r="C55" s="32">
        <v>47564.67</v>
      </c>
      <c r="D55" s="32">
        <v>37254.199999999997</v>
      </c>
      <c r="E55" s="33">
        <v>38268.800000000003</v>
      </c>
    </row>
    <row r="56" spans="1:5" ht="31.5" x14ac:dyDescent="0.25">
      <c r="A56" s="28" t="s">
        <v>102</v>
      </c>
      <c r="B56" s="48" t="s">
        <v>96</v>
      </c>
      <c r="C56" s="47">
        <v>1700</v>
      </c>
      <c r="D56" s="47"/>
      <c r="E56" s="33"/>
    </row>
    <row r="57" spans="1:5" ht="31.5" x14ac:dyDescent="0.25">
      <c r="A57" s="28" t="s">
        <v>94</v>
      </c>
      <c r="B57" s="48" t="s">
        <v>93</v>
      </c>
      <c r="C57" s="47">
        <v>60600</v>
      </c>
      <c r="D57" s="47">
        <v>0</v>
      </c>
      <c r="E57" s="33">
        <v>0</v>
      </c>
    </row>
    <row r="58" spans="1:5" ht="63" x14ac:dyDescent="0.25">
      <c r="A58" s="21" t="s">
        <v>87</v>
      </c>
      <c r="B58" s="22" t="s">
        <v>88</v>
      </c>
      <c r="C58" s="47">
        <v>183.17</v>
      </c>
      <c r="D58" s="47">
        <v>0</v>
      </c>
      <c r="E58" s="33">
        <v>0</v>
      </c>
    </row>
    <row r="59" spans="1:5" ht="47.25" x14ac:dyDescent="0.25">
      <c r="A59" s="21" t="s">
        <v>89</v>
      </c>
      <c r="B59" s="22" t="s">
        <v>90</v>
      </c>
      <c r="C59" s="47">
        <v>-178.05</v>
      </c>
      <c r="D59" s="47">
        <v>0</v>
      </c>
      <c r="E59" s="33">
        <v>0</v>
      </c>
    </row>
    <row r="60" spans="1:5" ht="33.75" customHeight="1" thickBot="1" x14ac:dyDescent="0.3">
      <c r="A60" s="43" t="s">
        <v>46</v>
      </c>
      <c r="B60" s="44"/>
      <c r="C60" s="45">
        <f>C10+C46</f>
        <v>3243356.45</v>
      </c>
      <c r="D60" s="45">
        <f>D10+D46</f>
        <v>2919496</v>
      </c>
      <c r="E60" s="46">
        <f>E10+E46</f>
        <v>3055538.8</v>
      </c>
    </row>
    <row r="61" spans="1:5" x14ac:dyDescent="0.25">
      <c r="B61" s="10"/>
      <c r="C61" s="10"/>
      <c r="D61" s="10"/>
      <c r="E61" s="6"/>
    </row>
    <row r="62" spans="1:5" x14ac:dyDescent="0.25"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  <row r="252" spans="1:5" x14ac:dyDescent="0.25">
      <c r="A252" s="5"/>
      <c r="B252" s="10"/>
      <c r="C252" s="10"/>
      <c r="D252" s="10"/>
      <c r="E252" s="6"/>
    </row>
    <row r="253" spans="1:5" x14ac:dyDescent="0.25">
      <c r="A253" s="5"/>
      <c r="B253" s="10"/>
      <c r="C253" s="10"/>
      <c r="D253" s="10"/>
      <c r="E253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2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2022-09-28T04:04:06Z</cp:lastPrinted>
  <dcterms:created xsi:type="dcterms:W3CDTF">2016-10-31T04:35:17Z</dcterms:created>
  <dcterms:modified xsi:type="dcterms:W3CDTF">2022-09-28T04:04:09Z</dcterms:modified>
</cp:coreProperties>
</file>