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Абдуллина\Проект бюджета на 2023-2025  ДУМА\"/>
    </mc:Choice>
  </mc:AlternateContent>
  <xr:revisionPtr revIDLastSave="0" documentId="13_ncr:1_{B8C87D33-F683-4F38-B432-9EF2F31A81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4" r:id="rId1"/>
  </sheets>
  <definedNames>
    <definedName name="_xlnm.Print_Titles" localSheetId="0">'1'!$6:$8</definedName>
    <definedName name="_xlnm.Print_Area" localSheetId="0">'1'!$A$1:$J$118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8" i="4" l="1"/>
  <c r="J115" i="4"/>
  <c r="J114" i="4"/>
  <c r="J110" i="4"/>
  <c r="J106" i="4"/>
  <c r="J103" i="4"/>
  <c r="J102" i="4"/>
  <c r="J99" i="4"/>
  <c r="J98" i="4"/>
  <c r="J97" i="4"/>
  <c r="J95" i="4"/>
  <c r="J94" i="4"/>
  <c r="J92" i="4"/>
  <c r="J90" i="4"/>
  <c r="J87" i="4"/>
  <c r="J86" i="4"/>
  <c r="J84" i="4"/>
  <c r="J83" i="4"/>
  <c r="J82" i="4"/>
  <c r="J81" i="4"/>
  <c r="J80" i="4"/>
  <c r="J78" i="4"/>
  <c r="J77" i="4"/>
  <c r="J75" i="4"/>
  <c r="J74" i="4"/>
  <c r="J73" i="4"/>
  <c r="J72" i="4"/>
  <c r="J70" i="4"/>
  <c r="J69" i="4"/>
  <c r="J68" i="4"/>
  <c r="J67" i="4"/>
  <c r="J65" i="4"/>
  <c r="J64" i="4"/>
  <c r="J62" i="4"/>
  <c r="J61" i="4"/>
  <c r="J60" i="4"/>
  <c r="J58" i="4"/>
  <c r="J57" i="4"/>
  <c r="J55" i="4"/>
  <c r="J54" i="4"/>
  <c r="J53" i="4"/>
  <c r="J52" i="4"/>
  <c r="J51" i="4"/>
  <c r="J44" i="4"/>
  <c r="J43" i="4"/>
  <c r="J42" i="4"/>
  <c r="J40" i="4"/>
  <c r="J39" i="4"/>
  <c r="J32" i="4"/>
  <c r="J31" i="4"/>
  <c r="J30" i="4"/>
  <c r="J29" i="4"/>
  <c r="J28" i="4"/>
  <c r="J23" i="4"/>
  <c r="J22" i="4"/>
  <c r="J21" i="4"/>
  <c r="J19" i="4"/>
  <c r="J18" i="4"/>
  <c r="J16" i="4"/>
  <c r="J14" i="4"/>
  <c r="J13" i="4"/>
  <c r="H115" i="4"/>
  <c r="H114" i="4"/>
  <c r="H110" i="4"/>
  <c r="H106" i="4"/>
  <c r="H103" i="4"/>
  <c r="H102" i="4"/>
  <c r="H99" i="4"/>
  <c r="H98" i="4"/>
  <c r="H97" i="4"/>
  <c r="H95" i="4"/>
  <c r="H94" i="4"/>
  <c r="H92" i="4"/>
  <c r="H90" i="4"/>
  <c r="H87" i="4"/>
  <c r="H86" i="4"/>
  <c r="H84" i="4"/>
  <c r="H83" i="4"/>
  <c r="H82" i="4"/>
  <c r="H81" i="4"/>
  <c r="H80" i="4"/>
  <c r="H78" i="4"/>
  <c r="H77" i="4"/>
  <c r="H75" i="4"/>
  <c r="H74" i="4"/>
  <c r="H73" i="4"/>
  <c r="H72" i="4"/>
  <c r="H70" i="4"/>
  <c r="H69" i="4"/>
  <c r="H68" i="4"/>
  <c r="H67" i="4"/>
  <c r="H65" i="4"/>
  <c r="H64" i="4"/>
  <c r="H62" i="4"/>
  <c r="H61" i="4"/>
  <c r="H60" i="4"/>
  <c r="H58" i="4"/>
  <c r="H57" i="4"/>
  <c r="H55" i="4"/>
  <c r="H54" i="4"/>
  <c r="H53" i="4"/>
  <c r="H52" i="4"/>
  <c r="H51" i="4"/>
  <c r="H44" i="4"/>
  <c r="H43" i="4"/>
  <c r="H42" i="4"/>
  <c r="H40" i="4"/>
  <c r="H39" i="4"/>
  <c r="H32" i="4"/>
  <c r="H31" i="4"/>
  <c r="H30" i="4"/>
  <c r="H29" i="4"/>
  <c r="H28" i="4"/>
  <c r="H24" i="4"/>
  <c r="H23" i="4"/>
  <c r="H22" i="4"/>
  <c r="H21" i="4"/>
  <c r="H19" i="4"/>
  <c r="H18" i="4"/>
  <c r="H16" i="4"/>
  <c r="H14" i="4"/>
  <c r="H13" i="4"/>
  <c r="F118" i="4"/>
  <c r="F115" i="4"/>
  <c r="F114" i="4"/>
  <c r="F110" i="4"/>
  <c r="F106" i="4"/>
  <c r="F103" i="4"/>
  <c r="F102" i="4"/>
  <c r="F99" i="4"/>
  <c r="F98" i="4"/>
  <c r="F97" i="4"/>
  <c r="F95" i="4"/>
  <c r="F94" i="4"/>
  <c r="F93" i="4"/>
  <c r="F92" i="4"/>
  <c r="F90" i="4"/>
  <c r="F87" i="4"/>
  <c r="F86" i="4"/>
  <c r="F84" i="4"/>
  <c r="F83" i="4"/>
  <c r="F82" i="4"/>
  <c r="F81" i="4"/>
  <c r="F80" i="4"/>
  <c r="F78" i="4"/>
  <c r="F77" i="4"/>
  <c r="F75" i="4"/>
  <c r="F74" i="4"/>
  <c r="F73" i="4"/>
  <c r="F72" i="4"/>
  <c r="F70" i="4"/>
  <c r="F69" i="4"/>
  <c r="F68" i="4"/>
  <c r="F67" i="4"/>
  <c r="F66" i="4"/>
  <c r="F65" i="4"/>
  <c r="F64" i="4"/>
  <c r="F62" i="4"/>
  <c r="F61" i="4"/>
  <c r="F60" i="4"/>
  <c r="F58" i="4"/>
  <c r="F57" i="4"/>
  <c r="F55" i="4"/>
  <c r="F54" i="4"/>
  <c r="F53" i="4"/>
  <c r="F52" i="4"/>
  <c r="F51" i="4"/>
  <c r="F44" i="4"/>
  <c r="F43" i="4"/>
  <c r="F42" i="4"/>
  <c r="F40" i="4"/>
  <c r="F39" i="4"/>
  <c r="F32" i="4"/>
  <c r="F31" i="4"/>
  <c r="F29" i="4"/>
  <c r="F28" i="4"/>
  <c r="F24" i="4"/>
  <c r="F23" i="4"/>
  <c r="F22" i="4"/>
  <c r="F21" i="4"/>
  <c r="F19" i="4"/>
  <c r="F18" i="4"/>
  <c r="F16" i="4"/>
  <c r="F14" i="4"/>
  <c r="F13" i="4"/>
  <c r="D113" i="4"/>
  <c r="C41" i="4" l="1"/>
  <c r="D20" i="4" l="1"/>
  <c r="C20" i="4"/>
  <c r="D116" i="4" l="1"/>
  <c r="E113" i="4" l="1"/>
  <c r="E116" i="4"/>
  <c r="F116" i="4" s="1"/>
  <c r="E112" i="4" l="1"/>
  <c r="E109" i="4" s="1"/>
  <c r="F113" i="4"/>
  <c r="E88" i="4"/>
  <c r="D88" i="4"/>
  <c r="C88" i="4"/>
  <c r="I116" i="4"/>
  <c r="G116" i="4"/>
  <c r="E96" i="4"/>
  <c r="C112" i="4"/>
  <c r="D37" i="4"/>
  <c r="D26" i="4"/>
  <c r="D15" i="4"/>
  <c r="D12" i="4"/>
  <c r="G113" i="4"/>
  <c r="C116" i="4"/>
  <c r="H113" i="4" l="1"/>
  <c r="F88" i="4"/>
  <c r="D35" i="4"/>
  <c r="C109" i="4"/>
  <c r="D10" i="4"/>
  <c r="G50" i="4"/>
  <c r="D9" i="4" l="1"/>
  <c r="D34" i="4"/>
  <c r="E37" i="4"/>
  <c r="F37" i="4" s="1"/>
  <c r="I20" i="4"/>
  <c r="G20" i="4"/>
  <c r="E20" i="4"/>
  <c r="F20" i="4" s="1"/>
  <c r="D112" i="4"/>
  <c r="D105" i="4"/>
  <c r="D101" i="4"/>
  <c r="D96" i="4"/>
  <c r="D91" i="4"/>
  <c r="D85" i="4"/>
  <c r="D79" i="4"/>
  <c r="D76" i="4"/>
  <c r="D71" i="4"/>
  <c r="D63" i="4"/>
  <c r="D59" i="4"/>
  <c r="D50" i="4"/>
  <c r="I37" i="4"/>
  <c r="G37" i="4"/>
  <c r="C37" i="4"/>
  <c r="J37" i="4" l="1"/>
  <c r="J20" i="4"/>
  <c r="H37" i="4"/>
  <c r="H20" i="4"/>
  <c r="F96" i="4"/>
  <c r="D109" i="4"/>
  <c r="F109" i="4" s="1"/>
  <c r="F112" i="4"/>
  <c r="D48" i="4"/>
  <c r="D107" i="4"/>
  <c r="C71" i="4"/>
  <c r="D108" i="4" l="1"/>
  <c r="I91" i="4"/>
  <c r="G91" i="4"/>
  <c r="J91" i="4" s="1"/>
  <c r="E91" i="4"/>
  <c r="F91" i="4" s="1"/>
  <c r="I113" i="4"/>
  <c r="G112" i="4"/>
  <c r="I112" i="4" l="1"/>
  <c r="I109" i="4" s="1"/>
  <c r="J113" i="4"/>
  <c r="H91" i="4"/>
  <c r="G109" i="4"/>
  <c r="H112" i="4"/>
  <c r="C85" i="4"/>
  <c r="C91" i="4"/>
  <c r="J112" i="4" l="1"/>
  <c r="H109" i="4"/>
  <c r="J109" i="4"/>
  <c r="G88" i="4"/>
  <c r="H88" i="4" s="1"/>
  <c r="G59" i="4"/>
  <c r="G63" i="4"/>
  <c r="G71" i="4"/>
  <c r="G76" i="4"/>
  <c r="G79" i="4"/>
  <c r="G85" i="4"/>
  <c r="G96" i="4"/>
  <c r="G101" i="4"/>
  <c r="G105" i="4"/>
  <c r="E50" i="4"/>
  <c r="E59" i="4"/>
  <c r="F59" i="4" s="1"/>
  <c r="E63" i="4"/>
  <c r="F63" i="4" s="1"/>
  <c r="E71" i="4"/>
  <c r="F71" i="4" s="1"/>
  <c r="E76" i="4"/>
  <c r="F76" i="4" s="1"/>
  <c r="E79" i="4"/>
  <c r="F79" i="4" s="1"/>
  <c r="E85" i="4"/>
  <c r="F85" i="4" s="1"/>
  <c r="E101" i="4"/>
  <c r="F101" i="4" s="1"/>
  <c r="E105" i="4"/>
  <c r="F105" i="4" s="1"/>
  <c r="I50" i="4"/>
  <c r="J50" i="4" s="1"/>
  <c r="I59" i="4"/>
  <c r="I63" i="4"/>
  <c r="I71" i="4"/>
  <c r="I76" i="4"/>
  <c r="I79" i="4"/>
  <c r="I85" i="4"/>
  <c r="I88" i="4"/>
  <c r="J88" i="4" s="1"/>
  <c r="I96" i="4"/>
  <c r="I101" i="4"/>
  <c r="I105" i="4"/>
  <c r="C105" i="4"/>
  <c r="C101" i="4"/>
  <c r="C96" i="4"/>
  <c r="C79" i="4"/>
  <c r="C76" i="4"/>
  <c r="C63" i="4"/>
  <c r="C59" i="4"/>
  <c r="C50" i="4"/>
  <c r="J105" i="4" l="1"/>
  <c r="J101" i="4"/>
  <c r="H96" i="4"/>
  <c r="J96" i="4"/>
  <c r="J85" i="4"/>
  <c r="J79" i="4"/>
  <c r="J76" i="4"/>
  <c r="J71" i="4"/>
  <c r="J63" i="4"/>
  <c r="J59" i="4"/>
  <c r="H85" i="4"/>
  <c r="H71" i="4"/>
  <c r="H79" i="4"/>
  <c r="F50" i="4"/>
  <c r="H50" i="4"/>
  <c r="H76" i="4"/>
  <c r="H105" i="4"/>
  <c r="H101" i="4"/>
  <c r="H63" i="4"/>
  <c r="H59" i="4"/>
  <c r="G107" i="4"/>
  <c r="C107" i="4"/>
  <c r="I107" i="4"/>
  <c r="E107" i="4"/>
  <c r="F107" i="4" s="1"/>
  <c r="J107" i="4" l="1"/>
  <c r="H107" i="4"/>
  <c r="C26" i="4"/>
  <c r="C35" i="4"/>
  <c r="C34" i="4" s="1"/>
  <c r="C15" i="4"/>
  <c r="C12" i="4"/>
  <c r="I35" i="4"/>
  <c r="I34" i="4" s="1"/>
  <c r="G35" i="4"/>
  <c r="E35" i="4"/>
  <c r="I26" i="4"/>
  <c r="G26" i="4"/>
  <c r="E26" i="4"/>
  <c r="F26" i="4" s="1"/>
  <c r="I15" i="4"/>
  <c r="G15" i="4"/>
  <c r="J15" i="4" s="1"/>
  <c r="E15" i="4"/>
  <c r="F15" i="4" s="1"/>
  <c r="I12" i="4"/>
  <c r="G12" i="4"/>
  <c r="J12" i="4" s="1"/>
  <c r="E12" i="4"/>
  <c r="F12" i="4" s="1"/>
  <c r="J35" i="4" l="1"/>
  <c r="J26" i="4"/>
  <c r="G34" i="4"/>
  <c r="J34" i="4" s="1"/>
  <c r="H35" i="4"/>
  <c r="H15" i="4"/>
  <c r="H12" i="4"/>
  <c r="H26" i="4"/>
  <c r="E34" i="4"/>
  <c r="F34" i="4" s="1"/>
  <c r="F35" i="4"/>
  <c r="G10" i="4"/>
  <c r="I10" i="4"/>
  <c r="E10" i="4"/>
  <c r="F10" i="4" s="1"/>
  <c r="C10" i="4"/>
  <c r="C9" i="4" s="1"/>
  <c r="J10" i="4" l="1"/>
  <c r="H34" i="4"/>
  <c r="H10" i="4"/>
  <c r="C48" i="4"/>
  <c r="C108" i="4" s="1"/>
  <c r="E9" i="4"/>
  <c r="F9" i="4" s="1"/>
  <c r="I9" i="4"/>
  <c r="G9" i="4"/>
  <c r="J9" i="4" l="1"/>
  <c r="H9" i="4"/>
  <c r="G48" i="4"/>
  <c r="I48" i="4"/>
  <c r="I108" i="4" s="1"/>
  <c r="E48" i="4"/>
  <c r="J48" i="4" l="1"/>
  <c r="H48" i="4"/>
  <c r="E108" i="4"/>
  <c r="F108" i="4" s="1"/>
  <c r="F48" i="4"/>
  <c r="J108" i="4" l="1"/>
  <c r="H108" i="4"/>
</calcChain>
</file>

<file path=xl/sharedStrings.xml><?xml version="1.0" encoding="utf-8"?>
<sst xmlns="http://schemas.openxmlformats.org/spreadsheetml/2006/main" count="203" uniqueCount="196">
  <si>
    <t>Наименование показателя</t>
  </si>
  <si>
    <t>НАЛОГОВЫЕ И НЕНАЛОГОВЫЕ  ДОХОДЫ</t>
  </si>
  <si>
    <t>НАЛОГОВЫЕ  ДОХОДЫ</t>
  </si>
  <si>
    <t>в т.ч.</t>
  </si>
  <si>
    <t>Налоги на прибыль,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</si>
  <si>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</si>
  <si>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</si>
  <si>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</si>
  <si>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 xml:space="preserve">Налог, взимаемый в связи с применением упрощенной системы налогообложения 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</si>
  <si>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</si>
  <si>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</si>
  <si>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</si>
  <si>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 имущество</t>
  </si>
  <si>
    <t>Налог на имущество физических лиц</t>
  </si>
  <si>
    <t>Земельный налог</t>
  </si>
  <si>
    <t>Государственная пошлина</t>
  </si>
  <si>
    <t>НЕНАЛОГОВЫЕ  ДОХОДЫ</t>
  </si>
  <si>
    <t xml:space="preserve">Доходы от использования имущества, находящегося в государственной и муниципальной собственности </t>
  </si>
  <si>
    <t>Платежи при пользовании природными ресурсами</t>
  </si>
  <si>
    <t>Доходы от продажи  материальных и нематериальных активов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</si>
  <si>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</si>
  <si>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</si>
  <si>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</si>
  <si>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</si>
  <si>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>Дотации 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</si>
  <si>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</si>
  <si>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 xml:space="preserve">Субвенции бюджетам бюджетной системы Российской Федерации </t>
  </si>
  <si>
    <t>Иные межбюджетные трансферты</t>
  </si>
  <si>
    <t>Прочие безвозмездные поступления</t>
  </si>
  <si>
    <t>ИТОГО ДОХОДОВ</t>
  </si>
  <si>
    <t>(тыс.рублей)</t>
  </si>
  <si>
    <t>Прочие неналоговые доходы</t>
  </si>
  <si>
    <t>Код</t>
  </si>
  <si>
    <t xml:space="preserve">1 01 00 </t>
  </si>
  <si>
    <t xml:space="preserve"> 1 00 00</t>
  </si>
  <si>
    <t>1 01 02</t>
  </si>
  <si>
    <t>1 03 02</t>
  </si>
  <si>
    <t xml:space="preserve"> 1 05 00</t>
  </si>
  <si>
    <t xml:space="preserve"> 1 05 01</t>
  </si>
  <si>
    <t xml:space="preserve"> 1 05 02</t>
  </si>
  <si>
    <t xml:space="preserve"> 1 05 03</t>
  </si>
  <si>
    <t xml:space="preserve"> 1 05 04</t>
  </si>
  <si>
    <t xml:space="preserve"> 1 06 00</t>
  </si>
  <si>
    <t xml:space="preserve"> 1 06 01</t>
  </si>
  <si>
    <t>1 06 06</t>
  </si>
  <si>
    <t xml:space="preserve"> 1 08 00</t>
  </si>
  <si>
    <t xml:space="preserve"> 1 09 00</t>
  </si>
  <si>
    <t xml:space="preserve"> 1 11 00</t>
  </si>
  <si>
    <t xml:space="preserve"> 1 12 00</t>
  </si>
  <si>
    <t xml:space="preserve"> 1 13 00</t>
  </si>
  <si>
    <t xml:space="preserve"> 1 14 00</t>
  </si>
  <si>
    <t>1 16 00</t>
  </si>
  <si>
    <t xml:space="preserve"> 1 17 00</t>
  </si>
  <si>
    <t>2 00 00</t>
  </si>
  <si>
    <t xml:space="preserve"> 2 02 00</t>
  </si>
  <si>
    <t xml:space="preserve"> 2 02 10</t>
  </si>
  <si>
    <t xml:space="preserve">     2 02 15</t>
  </si>
  <si>
    <t xml:space="preserve">    2 02 15</t>
  </si>
  <si>
    <t xml:space="preserve"> 2 02 20</t>
  </si>
  <si>
    <t xml:space="preserve"> 2 02 30</t>
  </si>
  <si>
    <t>2 02 40</t>
  </si>
  <si>
    <t xml:space="preserve"> 2 07 00</t>
  </si>
  <si>
    <t xml:space="preserve"> 2 18 00</t>
  </si>
  <si>
    <t xml:space="preserve"> 2 19 00</t>
  </si>
  <si>
    <t>РАСХОДЫ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</si>
  <si>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</si>
  <si>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</si>
  <si>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</si>
  <si>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</si>
  <si>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</si>
  <si>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</si>
  <si>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</si>
  <si>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</si>
  <si>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</si>
  <si>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</si>
  <si>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</si>
  <si>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</si>
  <si>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</si>
  <si>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</si>
  <si>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</si>
  <si>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</si>
  <si>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</si>
  <si>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</si>
  <si>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</si>
  <si>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</si>
  <si>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</si>
  <si>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</si>
  <si>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</si>
  <si>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</si>
  <si>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</si>
  <si>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</si>
  <si>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</si>
  <si>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</si>
  <si>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</si>
  <si>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</si>
  <si>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</si>
  <si>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</si>
  <si>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</si>
  <si>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</si>
  <si>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</si>
  <si>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</si>
  <si>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</si>
  <si>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</si>
  <si>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</si>
  <si>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</si>
  <si>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Массовый спорт</t>
  </si>
  <si>
    <t>Другие вопросы в области физической культуры и спорта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</si>
  <si>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</si>
  <si>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</si>
  <si>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</si>
  <si>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внутреннего и муниципального долга</t>
  </si>
  <si>
    <t>ВСЕГО РАСХОДОВ</t>
  </si>
  <si>
    <t>ПРЕВЫШЕНИЕ РАСХОДОВ НАД ДОХОДАМИ (ДЕФИЦИТ)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</si>
  <si>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</si>
  <si>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</si>
  <si>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</si>
  <si>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Прочие остатки средств бюджетов</t>
  </si>
  <si>
    <t>Иные источники внутреннего финансирования дефицитов бюджетов</t>
  </si>
  <si>
    <t>.0100</t>
  </si>
  <si>
    <t>.0102</t>
  </si>
  <si>
    <t>.0103</t>
  </si>
  <si>
    <t>.0104</t>
  </si>
  <si>
    <t>.0105</t>
  </si>
  <si>
    <t>.0106</t>
  </si>
  <si>
    <t>.0111</t>
  </si>
  <si>
    <t>.0113</t>
  </si>
  <si>
    <t>.0300</t>
  </si>
  <si>
    <t>.0304</t>
  </si>
  <si>
    <t>.0310</t>
  </si>
  <si>
    <t>.0314</t>
  </si>
  <si>
    <t>.0400</t>
  </si>
  <si>
    <t>.0401</t>
  </si>
  <si>
    <t>.0405</t>
  </si>
  <si>
    <t>.0408</t>
  </si>
  <si>
    <t>.0409</t>
  </si>
  <si>
    <t>.0410</t>
  </si>
  <si>
    <t>.0412</t>
  </si>
  <si>
    <t>.0500</t>
  </si>
  <si>
    <t>.0501</t>
  </si>
  <si>
    <t>.0502</t>
  </si>
  <si>
    <t>.0503</t>
  </si>
  <si>
    <t>.0505</t>
  </si>
  <si>
    <t>.0600</t>
  </si>
  <si>
    <t>.0605</t>
  </si>
  <si>
    <t>.0700</t>
  </si>
  <si>
    <t>.0701</t>
  </si>
  <si>
    <t>.0702</t>
  </si>
  <si>
    <t>.0703</t>
  </si>
  <si>
    <t>.0707</t>
  </si>
  <si>
    <t>.0709</t>
  </si>
  <si>
    <t>.0800</t>
  </si>
  <si>
    <t>.0801</t>
  </si>
  <si>
    <t>.0804</t>
  </si>
  <si>
    <t>.0900</t>
  </si>
  <si>
    <t>.0909</t>
  </si>
  <si>
    <t xml:space="preserve">Молодежная политика </t>
  </si>
  <si>
    <t>ФИЗИЧЕСКАЯ КУЛЬТУРА И СПОРТ</t>
  </si>
  <si>
    <t xml:space="preserve">Физическая культура </t>
  </si>
  <si>
    <t>СРЕДСТВА МАССОВОЙ ИНФОРМАЦИИ</t>
  </si>
  <si>
    <t xml:space="preserve">ОБСЛУЖИВАНИЕ ГОСУДАРСТВЕННОГО И МУНИЦИПАЛЬНОГО ДОЛГА </t>
  </si>
  <si>
    <t>.0602</t>
  </si>
  <si>
    <t>Сбор, удаление отходов и очистка сточных вод</t>
  </si>
  <si>
    <t>Средства от продажи акций и иных форм участия в капитале, находящихся в собственности  городских округов</t>
  </si>
  <si>
    <t xml:space="preserve">к пояснительной записке </t>
  </si>
  <si>
    <t>.0407</t>
  </si>
  <si>
    <t>Лесное хозяйство</t>
  </si>
  <si>
    <t xml:space="preserve">     2 02 19</t>
  </si>
  <si>
    <t xml:space="preserve">Прочие дотации бюджетам городских округов </t>
  </si>
  <si>
    <t>1 06 04</t>
  </si>
  <si>
    <t>Транспортный налог</t>
  </si>
  <si>
    <t>Обеспечение проведения выборов и референдумов</t>
  </si>
  <si>
    <t>.0107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</si>
  <si>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</si>
  <si>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% к 2022 году</t>
  </si>
  <si>
    <t>Спорт высших достижений</t>
  </si>
  <si>
    <t>Задолженность и перерасчеты по отмененным налогам, сборам и иным обязательным платежам</t>
  </si>
  <si>
    <t>Доходы от оказания платных услуг и компенсации затрат государства</t>
  </si>
  <si>
    <t>Доходы бюджетов бюджетной системы Российской Федерации  от возврата остатков субсидий, субвенций  и иных межбюджетных трансфертов,имеющих 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</si>
  <si>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</si>
  <si>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2023 год</t>
  </si>
  <si>
    <t>% к 2023 году</t>
  </si>
  <si>
    <t>Дотации бюджетам городских округов на выравнивание бюджетной обеспеченности из бюджета субъекта Российской Федерации</t>
  </si>
  <si>
    <t>.0907</t>
  </si>
  <si>
    <t>Санитарно-эпидемиологическое благополучие</t>
  </si>
  <si>
    <t xml:space="preserve">Приложение №  1 </t>
  </si>
  <si>
    <t xml:space="preserve">Основные параметры бюджета города Радужный на 2023 год и на плановый период 2024 и 2025 годов </t>
  </si>
  <si>
    <t>2021 год (отчет)    (утверждено Решением Думы от 26.05.2022 № 180)</t>
  </si>
  <si>
    <t>Изменение остатков средств на счетах по учету средств бюджетов</t>
  </si>
  <si>
    <t xml:space="preserve"> Увеличение прочих остатков средств бюджетов городских округов</t>
  </si>
  <si>
    <t xml:space="preserve"> Уменьшение прочих остатков средств бюджетов городских округов</t>
  </si>
  <si>
    <t>Защита населения и территории от чрезвычайных ситуаций природного и техногенного характера, пожарная безопасность</t>
  </si>
  <si>
    <t>2022 год (утверждено решением Думы от 10.12.2021 №118)</t>
  </si>
  <si>
    <t>Проект</t>
  </si>
  <si>
    <t>2024 год</t>
  </si>
  <si>
    <t xml:space="preserve">2025 год </t>
  </si>
  <si>
    <t>% к 2024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</si>
</sst>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#,##0.0"/>
    <numFmt numFmtId="166" formatCode="0000"/>
    <numFmt numFmtId="167" formatCode="#,##0.00;[Red]\-#,##0.00;0.00"/>
    <numFmt numFmtId="168" formatCode="#,##0.00_р_.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2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i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14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5" fillId="0" borderId="0"/>
    <xf numFmtId="164" fontId="2" fillId="0" borderId="0" applyFont="0" applyFill="0" applyBorder="0" applyAlignment="0" applyProtection="0"/>
    <xf numFmtId="0" fontId="4" fillId="0" borderId="0"/>
    <xf numFmtId="0" fontId="4" fillId="0" borderId="0"/>
    <xf numFmtId="0" fontId="11" fillId="0" borderId="0"/>
    <xf numFmtId="0" fontId="11" fillId="0" borderId="0"/>
    <xf numFmtId="164" fontId="12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05">
    <xf numFmtId="0" fontId="0" fillId="0" borderId="0" xfId="0"/>
    <xf numFmtId="49" fontId="17" fillId="2" borderId="5" xfId="0" applyNumberFormat="1" applyFont="1" applyFill="1" applyBorder="1" applyAlignment="1">
      <alignment horizontal="center" vertical="center" wrapText="1" shrinkToFit="1"/>
    </xf>
    <xf numFmtId="0" fontId="17" fillId="2" borderId="5" xfId="0" applyFont="1" applyFill="1" applyBorder="1" applyAlignment="1">
      <alignment horizontal="center" vertical="center" shrinkToFit="1"/>
    </xf>
    <xf numFmtId="4" fontId="3" fillId="2" borderId="1" xfId="1" applyNumberFormat="1" applyFont="1" applyFill="1" applyBorder="1" applyAlignment="1">
      <alignment horizontal="center" wrapText="1"/>
    </xf>
    <xf numFmtId="0" fontId="7" fillId="2" borderId="0" xfId="1" applyFont="1" applyFill="1"/>
    <xf numFmtId="0" fontId="7" fillId="2" borderId="0" xfId="1" applyFont="1" applyFill="1" applyAlignment="1">
      <alignment wrapText="1"/>
    </xf>
    <xf numFmtId="0" fontId="7" fillId="2" borderId="0" xfId="1" applyFont="1" applyFill="1" applyAlignment="1">
      <alignment horizontal="right"/>
    </xf>
    <xf numFmtId="0" fontId="7" fillId="2" borderId="0" xfId="1" applyFont="1" applyFill="1" applyBorder="1" applyAlignment="1">
      <alignment horizontal="left"/>
    </xf>
    <xf numFmtId="165" fontId="6" fillId="2" borderId="0" xfId="1" applyNumberFormat="1" applyFont="1" applyFill="1" applyBorder="1" applyAlignment="1">
      <alignment horizontal="left" wrapText="1"/>
    </xf>
    <xf numFmtId="0" fontId="3" fillId="2" borderId="0" xfId="2" applyNumberFormat="1" applyFont="1" applyFill="1" applyBorder="1" applyAlignment="1" applyProtection="1">
      <alignment horizontal="right"/>
      <protection hidden="1"/>
    </xf>
    <xf numFmtId="0" fontId="7" fillId="2" borderId="0" xfId="1" applyFont="1" applyFill="1" applyAlignment="1">
      <alignment horizontal="left"/>
    </xf>
    <xf numFmtId="0" fontId="7" fillId="2" borderId="0" xfId="1" applyFont="1" applyFill="1" applyBorder="1" applyAlignment="1">
      <alignment wrapText="1"/>
    </xf>
    <xf numFmtId="0" fontId="2" fillId="2" borderId="0" xfId="1" applyFill="1" applyBorder="1"/>
    <xf numFmtId="0" fontId="13" fillId="2" borderId="0" xfId="1" applyFont="1" applyFill="1" applyBorder="1"/>
    <xf numFmtId="0" fontId="13" fillId="2" borderId="0" xfId="1" applyFont="1" applyFill="1" applyBorder="1" applyAlignment="1">
      <alignment wrapText="1"/>
    </xf>
    <xf numFmtId="0" fontId="3" fillId="2" borderId="0" xfId="1" applyFont="1" applyFill="1" applyBorder="1" applyAlignment="1">
      <alignment horizontal="right"/>
    </xf>
    <xf numFmtId="0" fontId="3" fillId="2" borderId="0" xfId="1" applyFont="1" applyFill="1" applyBorder="1" applyAlignment="1">
      <alignment horizontal="center"/>
    </xf>
    <xf numFmtId="0" fontId="9" fillId="2" borderId="0" xfId="1" applyFont="1" applyFill="1"/>
    <xf numFmtId="0" fontId="17" fillId="2" borderId="5" xfId="0" applyFont="1" applyFill="1" applyBorder="1" applyAlignment="1">
      <alignment horizontal="center" vertical="center" wrapText="1" shrinkToFit="1"/>
    </xf>
    <xf numFmtId="0" fontId="17" fillId="2" borderId="14" xfId="0" applyFont="1" applyFill="1" applyBorder="1" applyAlignment="1">
      <alignment horizontal="center" vertical="center" wrapText="1" shrinkToFit="1"/>
    </xf>
    <xf numFmtId="0" fontId="7" fillId="2" borderId="0" xfId="1" applyFont="1" applyFill="1" applyBorder="1"/>
    <xf numFmtId="0" fontId="13" fillId="2" borderId="10" xfId="1" applyFont="1" applyFill="1" applyBorder="1" applyAlignment="1">
      <alignment horizontal="center"/>
    </xf>
    <xf numFmtId="0" fontId="14" fillId="2" borderId="19" xfId="1" applyFont="1" applyFill="1" applyBorder="1" applyAlignment="1">
      <alignment horizontal="center" wrapText="1"/>
    </xf>
    <xf numFmtId="0" fontId="14" fillId="2" borderId="19" xfId="1" applyFont="1" applyFill="1" applyBorder="1" applyAlignment="1">
      <alignment horizontal="center"/>
    </xf>
    <xf numFmtId="3" fontId="14" fillId="2" borderId="19" xfId="1" applyNumberFormat="1" applyFont="1" applyFill="1" applyBorder="1" applyAlignment="1">
      <alignment horizontal="center" wrapText="1"/>
    </xf>
    <xf numFmtId="3" fontId="14" fillId="2" borderId="20" xfId="1" applyNumberFormat="1" applyFont="1" applyFill="1" applyBorder="1" applyAlignment="1">
      <alignment horizontal="center" wrapText="1"/>
    </xf>
    <xf numFmtId="0" fontId="7" fillId="2" borderId="0" xfId="1" applyFont="1" applyFill="1" applyBorder="1" applyAlignment="1">
      <alignment horizontal="center"/>
    </xf>
    <xf numFmtId="0" fontId="18" fillId="2" borderId="12" xfId="1" applyFont="1" applyFill="1" applyBorder="1" applyAlignment="1">
      <alignment horizontal="right"/>
    </xf>
    <xf numFmtId="0" fontId="18" fillId="2" borderId="1" xfId="1" applyFont="1" applyFill="1" applyBorder="1" applyAlignment="1">
      <alignment wrapText="1"/>
    </xf>
    <xf numFmtId="4" fontId="19" fillId="2" borderId="1" xfId="1" applyNumberFormat="1" applyFont="1" applyFill="1" applyBorder="1" applyAlignment="1">
      <alignment horizontal="center" wrapText="1"/>
    </xf>
    <xf numFmtId="4" fontId="19" fillId="2" borderId="11" xfId="1" applyNumberFormat="1" applyFont="1" applyFill="1" applyBorder="1" applyAlignment="1">
      <alignment horizontal="center" wrapText="1"/>
    </xf>
    <xf numFmtId="0" fontId="18" fillId="2" borderId="1" xfId="1" applyFont="1" applyFill="1" applyBorder="1" applyAlignment="1">
      <alignment horizontal="left" wrapText="1"/>
    </xf>
    <xf numFmtId="0" fontId="3" fillId="2" borderId="12" xfId="1" applyFont="1" applyFill="1" applyBorder="1" applyAlignment="1">
      <alignment horizontal="right"/>
    </xf>
    <xf numFmtId="0" fontId="3" fillId="2" borderId="1" xfId="1" applyFont="1" applyFill="1" applyBorder="1" applyAlignment="1">
      <alignment horizontal="left" wrapText="1"/>
    </xf>
    <xf numFmtId="0" fontId="14" fillId="2" borderId="12" xfId="1" applyFont="1" applyFill="1" applyBorder="1" applyAlignment="1">
      <alignment horizontal="right"/>
    </xf>
    <xf numFmtId="0" fontId="14" fillId="2" borderId="1" xfId="1" applyFont="1" applyFill="1" applyBorder="1" applyAlignment="1">
      <alignment horizontal="left" wrapText="1"/>
    </xf>
    <xf numFmtId="4" fontId="14" fillId="2" borderId="1" xfId="1" applyNumberFormat="1" applyFont="1" applyFill="1" applyBorder="1" applyAlignment="1">
      <alignment horizontal="center" wrapText="1"/>
    </xf>
    <xf numFmtId="0" fontId="9" fillId="2" borderId="0" xfId="1" applyFont="1" applyFill="1" applyBorder="1"/>
    <xf numFmtId="4" fontId="20" fillId="2" borderId="1" xfId="1" applyNumberFormat="1" applyFont="1" applyFill="1" applyBorder="1" applyAlignment="1">
      <alignment horizontal="center" wrapText="1"/>
    </xf>
    <xf numFmtId="0" fontId="14" fillId="2" borderId="12" xfId="0" applyFont="1" applyFill="1" applyBorder="1" applyAlignment="1">
      <alignment horizontal="right"/>
    </xf>
    <xf numFmtId="0" fontId="14" fillId="2" borderId="1" xfId="0" applyFont="1" applyFill="1" applyBorder="1" applyAlignment="1">
      <alignment horizontal="left" wrapText="1"/>
    </xf>
    <xf numFmtId="0" fontId="3" fillId="2" borderId="1" xfId="1" applyFont="1" applyFill="1" applyBorder="1" applyAlignment="1">
      <alignment wrapText="1"/>
    </xf>
    <xf numFmtId="0" fontId="10" fillId="2" borderId="12" xfId="1" applyFont="1" applyFill="1" applyBorder="1" applyAlignment="1">
      <alignment horizontal="right"/>
    </xf>
    <xf numFmtId="0" fontId="10" fillId="2" borderId="1" xfId="1" applyFont="1" applyFill="1" applyBorder="1" applyAlignment="1">
      <alignment wrapText="1"/>
    </xf>
    <xf numFmtId="0" fontId="14" fillId="2" borderId="1" xfId="1" applyFont="1" applyFill="1" applyBorder="1" applyAlignment="1">
      <alignment wrapText="1"/>
    </xf>
    <xf numFmtId="0" fontId="3" fillId="2" borderId="13" xfId="1" applyFont="1" applyFill="1" applyBorder="1" applyAlignment="1">
      <alignment horizontal="right"/>
    </xf>
    <xf numFmtId="0" fontId="14" fillId="2" borderId="3" xfId="1" applyFont="1" applyFill="1" applyBorder="1" applyAlignment="1">
      <alignment horizontal="left" wrapText="1"/>
    </xf>
    <xf numFmtId="4" fontId="19" fillId="2" borderId="3" xfId="1" applyNumberFormat="1" applyFont="1" applyFill="1" applyBorder="1" applyAlignment="1">
      <alignment horizontal="center" wrapText="1"/>
    </xf>
    <xf numFmtId="4" fontId="7" fillId="2" borderId="0" xfId="1" applyNumberFormat="1" applyFont="1" applyFill="1" applyBorder="1"/>
    <xf numFmtId="0" fontId="15" fillId="2" borderId="13" xfId="0" applyFont="1" applyFill="1" applyBorder="1" applyAlignment="1">
      <alignment horizontal="center" vertical="top"/>
    </xf>
    <xf numFmtId="0" fontId="17" fillId="2" borderId="3" xfId="0" applyFont="1" applyFill="1" applyBorder="1" applyAlignment="1">
      <alignment vertical="top" wrapText="1"/>
    </xf>
    <xf numFmtId="0" fontId="15" fillId="2" borderId="1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 vertical="top"/>
    </xf>
    <xf numFmtId="166" fontId="14" fillId="2" borderId="1" xfId="2" applyNumberFormat="1" applyFont="1" applyFill="1" applyBorder="1" applyAlignment="1" applyProtection="1">
      <alignment wrapText="1"/>
      <protection hidden="1"/>
    </xf>
    <xf numFmtId="4" fontId="17" fillId="2" borderId="1" xfId="0" applyNumberFormat="1" applyFont="1" applyFill="1" applyBorder="1" applyAlignment="1">
      <alignment horizontal="center"/>
    </xf>
    <xf numFmtId="0" fontId="15" fillId="2" borderId="17" xfId="0" applyFont="1" applyFill="1" applyBorder="1" applyAlignment="1">
      <alignment horizontal="center" vertical="top"/>
    </xf>
    <xf numFmtId="166" fontId="3" fillId="2" borderId="1" xfId="2" applyNumberFormat="1" applyFont="1" applyFill="1" applyBorder="1" applyAlignment="1" applyProtection="1">
      <alignment wrapText="1"/>
      <protection hidden="1"/>
    </xf>
    <xf numFmtId="167" fontId="3" fillId="2" borderId="2" xfId="2" applyNumberFormat="1" applyFont="1" applyFill="1" applyBorder="1" applyAlignment="1" applyProtection="1">
      <alignment horizontal="center"/>
      <protection hidden="1"/>
    </xf>
    <xf numFmtId="167" fontId="3" fillId="2" borderId="2" xfId="2" applyNumberFormat="1" applyFont="1" applyFill="1" applyBorder="1" applyAlignment="1" applyProtection="1">
      <alignment horizontal="center" wrapText="1"/>
      <protection hidden="1"/>
    </xf>
    <xf numFmtId="167" fontId="3" fillId="2" borderId="1" xfId="2" applyNumberFormat="1" applyFont="1" applyFill="1" applyBorder="1" applyAlignment="1" applyProtection="1">
      <alignment horizontal="center" wrapText="1"/>
      <protection hidden="1"/>
    </xf>
    <xf numFmtId="168" fontId="3" fillId="2" borderId="2" xfId="2" applyNumberFormat="1" applyFont="1" applyFill="1" applyBorder="1" applyAlignment="1" applyProtection="1">
      <alignment horizontal="right"/>
      <protection hidden="1"/>
    </xf>
    <xf numFmtId="4" fontId="15" fillId="2" borderId="1" xfId="0" applyNumberFormat="1" applyFont="1" applyFill="1" applyBorder="1" applyAlignment="1">
      <alignment horizontal="center"/>
    </xf>
    <xf numFmtId="168" fontId="3" fillId="2" borderId="2" xfId="2" applyNumberFormat="1" applyFont="1" applyFill="1" applyBorder="1" applyProtection="1">
      <protection hidden="1"/>
    </xf>
    <xf numFmtId="168" fontId="3" fillId="2" borderId="1" xfId="0" applyNumberFormat="1" applyFont="1" applyFill="1" applyBorder="1"/>
    <xf numFmtId="168" fontId="3" fillId="2" borderId="2" xfId="0" applyNumberFormat="1" applyFont="1" applyFill="1" applyBorder="1"/>
    <xf numFmtId="167" fontId="3" fillId="2" borderId="16" xfId="2" applyNumberFormat="1" applyFont="1" applyFill="1" applyBorder="1" applyAlignment="1" applyProtection="1">
      <alignment horizontal="center"/>
      <protection hidden="1"/>
    </xf>
    <xf numFmtId="167" fontId="3" fillId="2" borderId="3" xfId="2" applyNumberFormat="1" applyFont="1" applyFill="1" applyBorder="1" applyAlignment="1" applyProtection="1">
      <alignment horizontal="center" wrapText="1"/>
      <protection hidden="1"/>
    </xf>
    <xf numFmtId="0" fontId="17" fillId="2" borderId="12" xfId="0" applyFont="1" applyFill="1" applyBorder="1" applyAlignment="1">
      <alignment horizontal="center" vertical="top"/>
    </xf>
    <xf numFmtId="0" fontId="17" fillId="2" borderId="15" xfId="0" applyFont="1" applyFill="1" applyBorder="1" applyAlignment="1">
      <alignment vertical="top" wrapText="1"/>
    </xf>
    <xf numFmtId="0" fontId="17" fillId="2" borderId="4" xfId="0" applyFont="1" applyFill="1" applyBorder="1" applyAlignment="1">
      <alignment vertical="top" wrapText="1"/>
    </xf>
    <xf numFmtId="168" fontId="17" fillId="2" borderId="1" xfId="0" applyNumberFormat="1" applyFont="1" applyFill="1" applyBorder="1" applyAlignment="1">
      <alignment horizontal="center"/>
    </xf>
    <xf numFmtId="0" fontId="15" fillId="2" borderId="12" xfId="0" applyFont="1" applyFill="1" applyBorder="1" applyAlignment="1">
      <alignment horizontal="center" vertical="top"/>
    </xf>
    <xf numFmtId="0" fontId="15" fillId="2" borderId="4" xfId="0" applyFont="1" applyFill="1" applyBorder="1" applyAlignment="1">
      <alignment vertical="top" wrapText="1"/>
    </xf>
    <xf numFmtId="0" fontId="17" fillId="2" borderId="1" xfId="0" applyFont="1" applyFill="1" applyBorder="1" applyAlignment="1">
      <alignment vertical="top" wrapText="1"/>
    </xf>
    <xf numFmtId="0" fontId="15" fillId="2" borderId="13" xfId="0" applyFont="1" applyFill="1" applyBorder="1" applyAlignment="1">
      <alignment horizontal="center"/>
    </xf>
    <xf numFmtId="0" fontId="3" fillId="2" borderId="3" xfId="1" applyFont="1" applyFill="1" applyBorder="1" applyAlignment="1">
      <alignment horizontal="left" wrapText="1"/>
    </xf>
    <xf numFmtId="168" fontId="3" fillId="2" borderId="3" xfId="1" applyNumberFormat="1" applyFont="1" applyFill="1" applyBorder="1" applyAlignment="1">
      <alignment horizontal="center" wrapText="1"/>
    </xf>
    <xf numFmtId="0" fontId="15" fillId="2" borderId="18" xfId="0" applyFont="1" applyFill="1" applyBorder="1" applyAlignment="1">
      <alignment horizontal="center"/>
    </xf>
    <xf numFmtId="0" fontId="3" fillId="2" borderId="5" xfId="1" applyFont="1" applyFill="1" applyBorder="1" applyAlignment="1">
      <alignment horizontal="left" wrapText="1"/>
    </xf>
    <xf numFmtId="168" fontId="3" fillId="2" borderId="5" xfId="1" applyNumberFormat="1" applyFont="1" applyFill="1" applyBorder="1" applyAlignment="1">
      <alignment horizontal="center" wrapText="1"/>
    </xf>
    <xf numFmtId="4" fontId="3" fillId="2" borderId="5" xfId="1" applyNumberFormat="1" applyFont="1" applyFill="1" applyBorder="1" applyAlignment="1">
      <alignment horizontal="center" wrapText="1"/>
    </xf>
    <xf numFmtId="0" fontId="7" fillId="2" borderId="0" xfId="1" applyFont="1" applyFill="1" applyAlignment="1">
      <alignment horizontal="right" wrapText="1"/>
    </xf>
    <xf numFmtId="0" fontId="15" fillId="2" borderId="1" xfId="0" applyFont="1" applyFill="1" applyBorder="1" applyAlignment="1">
      <alignment vertical="top" wrapText="1"/>
    </xf>
    <xf numFmtId="4" fontId="20" fillId="2" borderId="11" xfId="1" applyNumberFormat="1" applyFont="1" applyFill="1" applyBorder="1" applyAlignment="1">
      <alignment horizontal="center" wrapText="1"/>
    </xf>
    <xf numFmtId="4" fontId="3" fillId="2" borderId="11" xfId="1" applyNumberFormat="1" applyFont="1" applyFill="1" applyBorder="1" applyAlignment="1">
      <alignment horizontal="center" wrapText="1"/>
    </xf>
    <xf numFmtId="4" fontId="14" fillId="2" borderId="11" xfId="1" applyNumberFormat="1" applyFont="1" applyFill="1" applyBorder="1" applyAlignment="1">
      <alignment horizontal="center" wrapText="1"/>
    </xf>
    <xf numFmtId="4" fontId="14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68" fontId="14" fillId="2" borderId="1" xfId="0" applyNumberFormat="1" applyFont="1" applyFill="1" applyBorder="1" applyAlignment="1">
      <alignment horizontal="center"/>
    </xf>
    <xf numFmtId="4" fontId="14" fillId="2" borderId="5" xfId="1" applyNumberFormat="1" applyFont="1" applyFill="1" applyBorder="1" applyAlignment="1">
      <alignment horizontal="center" wrapText="1"/>
    </xf>
    <xf numFmtId="4" fontId="14" fillId="2" borderId="14" xfId="1" applyNumberFormat="1" applyFont="1" applyFill="1" applyBorder="1" applyAlignment="1">
      <alignment horizontal="center" wrapText="1"/>
    </xf>
    <xf numFmtId="2" fontId="14" fillId="2" borderId="1" xfId="0" applyNumberFormat="1" applyFont="1" applyFill="1" applyBorder="1" applyAlignment="1">
      <alignment horizontal="center"/>
    </xf>
    <xf numFmtId="165" fontId="6" fillId="2" borderId="0" xfId="1" applyNumberFormat="1" applyFont="1" applyFill="1" applyAlignment="1">
      <alignment horizontal="right" wrapText="1"/>
    </xf>
    <xf numFmtId="0" fontId="14" fillId="2" borderId="7" xfId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wrapText="1"/>
    </xf>
    <xf numFmtId="0" fontId="14" fillId="2" borderId="6" xfId="1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14" fillId="2" borderId="8" xfId="1" applyFont="1" applyFill="1" applyBorder="1" applyAlignment="1">
      <alignment horizontal="center" vertical="center"/>
    </xf>
    <xf numFmtId="0" fontId="14" fillId="2" borderId="22" xfId="1" applyFont="1" applyFill="1" applyBorder="1" applyAlignment="1">
      <alignment horizontal="center" vertical="center"/>
    </xf>
    <xf numFmtId="0" fontId="14" fillId="2" borderId="9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right"/>
    </xf>
    <xf numFmtId="0" fontId="8" fillId="2" borderId="0" xfId="1" applyFont="1" applyFill="1" applyBorder="1" applyAlignment="1">
      <alignment horizontal="center" wrapText="1"/>
    </xf>
    <xf numFmtId="0" fontId="2" fillId="2" borderId="0" xfId="1" applyFill="1" applyBorder="1"/>
    <xf numFmtId="0" fontId="14" fillId="2" borderId="5" xfId="1" applyFont="1" applyFill="1" applyBorder="1" applyAlignment="1">
      <alignment horizontal="center" vertical="center" wrapText="1"/>
    </xf>
  </cellXfs>
  <cellStyles count="214">
    <cellStyle name="Обычный" xfId="0" builtinId="0"/>
    <cellStyle name="Обычный 12" xfId="71" xr:uid="{00000000-0005-0000-0000-000001000000}"/>
    <cellStyle name="Обычный 2" xfId="2" xr:uid="{00000000-0005-0000-0000-000002000000}"/>
    <cellStyle name="Обычный 2 10" xfId="3" xr:uid="{00000000-0005-0000-0000-000003000000}"/>
    <cellStyle name="Обычный 2 10 2" xfId="4" xr:uid="{00000000-0005-0000-0000-000004000000}"/>
    <cellStyle name="Обычный 2 10 3" xfId="72" xr:uid="{00000000-0005-0000-0000-000005000000}"/>
    <cellStyle name="Обычный 2 11" xfId="5" xr:uid="{00000000-0005-0000-0000-000006000000}"/>
    <cellStyle name="Обычный 2 11 2" xfId="73" xr:uid="{00000000-0005-0000-0000-000007000000}"/>
    <cellStyle name="Обычный 2 12" xfId="6" xr:uid="{00000000-0005-0000-0000-000008000000}"/>
    <cellStyle name="Обычный 2 12 2" xfId="74" xr:uid="{00000000-0005-0000-0000-000009000000}"/>
    <cellStyle name="Обычный 2 12 2 2" xfId="75" xr:uid="{00000000-0005-0000-0000-00000A000000}"/>
    <cellStyle name="Обычный 2 12 3" xfId="76" xr:uid="{00000000-0005-0000-0000-00000B000000}"/>
    <cellStyle name="Обычный 2 13" xfId="7" xr:uid="{00000000-0005-0000-0000-00000C000000}"/>
    <cellStyle name="Обычный 2 13 2" xfId="77" xr:uid="{00000000-0005-0000-0000-00000D000000}"/>
    <cellStyle name="Обычный 2 14" xfId="8" xr:uid="{00000000-0005-0000-0000-00000E000000}"/>
    <cellStyle name="Обычный 2 14 2" xfId="9" xr:uid="{00000000-0005-0000-0000-00000F000000}"/>
    <cellStyle name="Обычный 2 14 2 2" xfId="78" xr:uid="{00000000-0005-0000-0000-000010000000}"/>
    <cellStyle name="Обычный 2 14 3" xfId="79" xr:uid="{00000000-0005-0000-0000-000011000000}"/>
    <cellStyle name="Обычный 2 14 4" xfId="80" xr:uid="{00000000-0005-0000-0000-000012000000}"/>
    <cellStyle name="Обычный 2 15" xfId="10" xr:uid="{00000000-0005-0000-0000-000013000000}"/>
    <cellStyle name="Обычный 2 15 2" xfId="11" xr:uid="{00000000-0005-0000-0000-000014000000}"/>
    <cellStyle name="Обычный 2 15 2 2" xfId="81" xr:uid="{00000000-0005-0000-0000-000015000000}"/>
    <cellStyle name="Обычный 2 15 2 3" xfId="82" xr:uid="{00000000-0005-0000-0000-000016000000}"/>
    <cellStyle name="Обычный 2 15 3" xfId="83" xr:uid="{00000000-0005-0000-0000-000017000000}"/>
    <cellStyle name="Обычный 2 16" xfId="12" xr:uid="{00000000-0005-0000-0000-000018000000}"/>
    <cellStyle name="Обычный 2 16 2" xfId="84" xr:uid="{00000000-0005-0000-0000-000019000000}"/>
    <cellStyle name="Обычный 2 17" xfId="13" xr:uid="{00000000-0005-0000-0000-00001A000000}"/>
    <cellStyle name="Обычный 2 17 2" xfId="85" xr:uid="{00000000-0005-0000-0000-00001B000000}"/>
    <cellStyle name="Обычный 2 17 2 2" xfId="86" xr:uid="{00000000-0005-0000-0000-00001C000000}"/>
    <cellStyle name="Обычный 2 17 3" xfId="87" xr:uid="{00000000-0005-0000-0000-00001D000000}"/>
    <cellStyle name="Обычный 2 17 4" xfId="88" xr:uid="{00000000-0005-0000-0000-00001E000000}"/>
    <cellStyle name="Обычный 2 17 5" xfId="89" xr:uid="{00000000-0005-0000-0000-00001F000000}"/>
    <cellStyle name="Обычный 2 17 6" xfId="90" xr:uid="{00000000-0005-0000-0000-000020000000}"/>
    <cellStyle name="Обычный 2 17 7" xfId="91" xr:uid="{00000000-0005-0000-0000-000021000000}"/>
    <cellStyle name="Обычный 2 18" xfId="14" xr:uid="{00000000-0005-0000-0000-000022000000}"/>
    <cellStyle name="Обычный 2 18 2" xfId="15" xr:uid="{00000000-0005-0000-0000-000023000000}"/>
    <cellStyle name="Обычный 2 18 2 2" xfId="16" xr:uid="{00000000-0005-0000-0000-000024000000}"/>
    <cellStyle name="Обычный 2 18 3" xfId="17" xr:uid="{00000000-0005-0000-0000-000025000000}"/>
    <cellStyle name="Обычный 2 19" xfId="18" xr:uid="{00000000-0005-0000-0000-000026000000}"/>
    <cellStyle name="Обычный 2 19 2" xfId="69" xr:uid="{00000000-0005-0000-0000-000027000000}"/>
    <cellStyle name="Обычный 2 19 2 2" xfId="92" xr:uid="{00000000-0005-0000-0000-000028000000}"/>
    <cellStyle name="Обычный 2 19 3" xfId="93" xr:uid="{00000000-0005-0000-0000-000029000000}"/>
    <cellStyle name="Обычный 2 19 3 2" xfId="94" xr:uid="{00000000-0005-0000-0000-00002A000000}"/>
    <cellStyle name="Обычный 2 19 4" xfId="95" xr:uid="{00000000-0005-0000-0000-00002B000000}"/>
    <cellStyle name="Обычный 2 19 5" xfId="96" xr:uid="{00000000-0005-0000-0000-00002C000000}"/>
    <cellStyle name="Обычный 2 19 6" xfId="97" xr:uid="{00000000-0005-0000-0000-00002D000000}"/>
    <cellStyle name="Обычный 2 19 7" xfId="98" xr:uid="{00000000-0005-0000-0000-00002E000000}"/>
    <cellStyle name="Обычный 2 19 8" xfId="99" xr:uid="{00000000-0005-0000-0000-00002F000000}"/>
    <cellStyle name="Обычный 2 2" xfId="19" xr:uid="{00000000-0005-0000-0000-000030000000}"/>
    <cellStyle name="Обычный 2 2 2" xfId="20" xr:uid="{00000000-0005-0000-0000-000031000000}"/>
    <cellStyle name="Обычный 2 2 2 2" xfId="100" xr:uid="{00000000-0005-0000-0000-000032000000}"/>
    <cellStyle name="Обычный 2 2 3" xfId="21" xr:uid="{00000000-0005-0000-0000-000033000000}"/>
    <cellStyle name="Обычный 2 2 4" xfId="22" xr:uid="{00000000-0005-0000-0000-000034000000}"/>
    <cellStyle name="Обычный 2 20" xfId="23" xr:uid="{00000000-0005-0000-0000-000035000000}"/>
    <cellStyle name="Обычный 2 20 2" xfId="24" xr:uid="{00000000-0005-0000-0000-000036000000}"/>
    <cellStyle name="Обычный 2 20 2 2" xfId="25" xr:uid="{00000000-0005-0000-0000-000037000000}"/>
    <cellStyle name="Обычный 2 20 2 3" xfId="26" xr:uid="{00000000-0005-0000-0000-000038000000}"/>
    <cellStyle name="Обычный 2 21" xfId="27" xr:uid="{00000000-0005-0000-0000-000039000000}"/>
    <cellStyle name="Обычный 2 21 2" xfId="28" xr:uid="{00000000-0005-0000-0000-00003A000000}"/>
    <cellStyle name="Обычный 2 22" xfId="29" xr:uid="{00000000-0005-0000-0000-00003B000000}"/>
    <cellStyle name="Обычный 2 22 2" xfId="30" xr:uid="{00000000-0005-0000-0000-00003C000000}"/>
    <cellStyle name="Обычный 2 22 3" xfId="101" xr:uid="{00000000-0005-0000-0000-00003D000000}"/>
    <cellStyle name="Обычный 2 22 4" xfId="102" xr:uid="{00000000-0005-0000-0000-00003E000000}"/>
    <cellStyle name="Обычный 2 22 5" xfId="103" xr:uid="{00000000-0005-0000-0000-00003F000000}"/>
    <cellStyle name="Обычный 2 22 6" xfId="104" xr:uid="{00000000-0005-0000-0000-000040000000}"/>
    <cellStyle name="Обычный 2 23" xfId="31" xr:uid="{00000000-0005-0000-0000-000041000000}"/>
    <cellStyle name="Обычный 2 23 2" xfId="32" xr:uid="{00000000-0005-0000-0000-000042000000}"/>
    <cellStyle name="Обычный 2 23 2 2" xfId="66" xr:uid="{00000000-0005-0000-0000-000043000000}"/>
    <cellStyle name="Обычный 2 23 3" xfId="105" xr:uid="{00000000-0005-0000-0000-000044000000}"/>
    <cellStyle name="Обычный 2 23 4" xfId="106" xr:uid="{00000000-0005-0000-0000-000045000000}"/>
    <cellStyle name="Обычный 2 23 5" xfId="107" xr:uid="{00000000-0005-0000-0000-000046000000}"/>
    <cellStyle name="Обычный 2 23 6" xfId="108" xr:uid="{00000000-0005-0000-0000-000047000000}"/>
    <cellStyle name="Обычный 2 24" xfId="33" xr:uid="{00000000-0005-0000-0000-000048000000}"/>
    <cellStyle name="Обычный 2 24 2" xfId="109" xr:uid="{00000000-0005-0000-0000-000049000000}"/>
    <cellStyle name="Обычный 2 24 3" xfId="110" xr:uid="{00000000-0005-0000-0000-00004A000000}"/>
    <cellStyle name="Обычный 2 24 4" xfId="111" xr:uid="{00000000-0005-0000-0000-00004B000000}"/>
    <cellStyle name="Обычный 2 24 5" xfId="112" xr:uid="{00000000-0005-0000-0000-00004C000000}"/>
    <cellStyle name="Обычный 2 25" xfId="34" xr:uid="{00000000-0005-0000-0000-00004D000000}"/>
    <cellStyle name="Обычный 2 25 2" xfId="113" xr:uid="{00000000-0005-0000-0000-00004E000000}"/>
    <cellStyle name="Обычный 2 25 2 2" xfId="114" xr:uid="{00000000-0005-0000-0000-00004F000000}"/>
    <cellStyle name="Обычный 2 25 3" xfId="115" xr:uid="{00000000-0005-0000-0000-000050000000}"/>
    <cellStyle name="Обычный 2 26" xfId="35" xr:uid="{00000000-0005-0000-0000-000051000000}"/>
    <cellStyle name="Обычный 2 26 2" xfId="116" xr:uid="{00000000-0005-0000-0000-000052000000}"/>
    <cellStyle name="Обычный 2 27" xfId="36" xr:uid="{00000000-0005-0000-0000-000053000000}"/>
    <cellStyle name="Обычный 2 27 2" xfId="117" xr:uid="{00000000-0005-0000-0000-000054000000}"/>
    <cellStyle name="Обычный 2 28" xfId="67" xr:uid="{00000000-0005-0000-0000-000055000000}"/>
    <cellStyle name="Обычный 2 28 2" xfId="118" xr:uid="{00000000-0005-0000-0000-000056000000}"/>
    <cellStyle name="Обычный 2 29" xfId="68" xr:uid="{00000000-0005-0000-0000-000057000000}"/>
    <cellStyle name="Обычный 2 29 2" xfId="119" xr:uid="{00000000-0005-0000-0000-000058000000}"/>
    <cellStyle name="Обычный 2 29 2 2" xfId="120" xr:uid="{00000000-0005-0000-0000-000059000000}"/>
    <cellStyle name="Обычный 2 3" xfId="37" xr:uid="{00000000-0005-0000-0000-00005A000000}"/>
    <cellStyle name="Обычный 2 3 2" xfId="38" xr:uid="{00000000-0005-0000-0000-00005B000000}"/>
    <cellStyle name="Обычный 2 3 2 2" xfId="39" xr:uid="{00000000-0005-0000-0000-00005C000000}"/>
    <cellStyle name="Обычный 2 3 3" xfId="121" xr:uid="{00000000-0005-0000-0000-00005D000000}"/>
    <cellStyle name="Обычный 2 30" xfId="122" xr:uid="{00000000-0005-0000-0000-00005E000000}"/>
    <cellStyle name="Обычный 2 31" xfId="40" xr:uid="{00000000-0005-0000-0000-00005F000000}"/>
    <cellStyle name="Обычный 2 31 2" xfId="41" xr:uid="{00000000-0005-0000-0000-000060000000}"/>
    <cellStyle name="Обычный 2 32" xfId="123" xr:uid="{00000000-0005-0000-0000-000061000000}"/>
    <cellStyle name="Обычный 2 33" xfId="124" xr:uid="{00000000-0005-0000-0000-000062000000}"/>
    <cellStyle name="Обычный 2 34" xfId="125" xr:uid="{00000000-0005-0000-0000-000063000000}"/>
    <cellStyle name="Обычный 2 35" xfId="126" xr:uid="{00000000-0005-0000-0000-000064000000}"/>
    <cellStyle name="Обычный 2 36" xfId="127" xr:uid="{00000000-0005-0000-0000-000065000000}"/>
    <cellStyle name="Обычный 2 37" xfId="128" xr:uid="{00000000-0005-0000-0000-000066000000}"/>
    <cellStyle name="Обычный 2 38" xfId="129" xr:uid="{00000000-0005-0000-0000-000067000000}"/>
    <cellStyle name="Обычный 2 39" xfId="130" xr:uid="{00000000-0005-0000-0000-000068000000}"/>
    <cellStyle name="Обычный 2 4" xfId="42" xr:uid="{00000000-0005-0000-0000-000069000000}"/>
    <cellStyle name="Обычный 2 4 2" xfId="43" xr:uid="{00000000-0005-0000-0000-00006A000000}"/>
    <cellStyle name="Обычный 2 4 2 2" xfId="131" xr:uid="{00000000-0005-0000-0000-00006B000000}"/>
    <cellStyle name="Обычный 2 4 3" xfId="132" xr:uid="{00000000-0005-0000-0000-00006C000000}"/>
    <cellStyle name="Обычный 2 40" xfId="133" xr:uid="{00000000-0005-0000-0000-00006D000000}"/>
    <cellStyle name="Обычный 2 41" xfId="134" xr:uid="{00000000-0005-0000-0000-00006E000000}"/>
    <cellStyle name="Обычный 2 42" xfId="135" xr:uid="{00000000-0005-0000-0000-00006F000000}"/>
    <cellStyle name="Обычный 2 43" xfId="136" xr:uid="{00000000-0005-0000-0000-000070000000}"/>
    <cellStyle name="Обычный 2 5" xfId="44" xr:uid="{00000000-0005-0000-0000-000071000000}"/>
    <cellStyle name="Обычный 2 5 2" xfId="45" xr:uid="{00000000-0005-0000-0000-000072000000}"/>
    <cellStyle name="Обычный 2 5 2 2" xfId="137" xr:uid="{00000000-0005-0000-0000-000073000000}"/>
    <cellStyle name="Обычный 2 5 3" xfId="46" xr:uid="{00000000-0005-0000-0000-000074000000}"/>
    <cellStyle name="Обычный 2 6" xfId="47" xr:uid="{00000000-0005-0000-0000-000075000000}"/>
    <cellStyle name="Обычный 2 6 2" xfId="48" xr:uid="{00000000-0005-0000-0000-000076000000}"/>
    <cellStyle name="Обычный 2 6 2 2" xfId="138" xr:uid="{00000000-0005-0000-0000-000077000000}"/>
    <cellStyle name="Обычный 2 6 3" xfId="49" xr:uid="{00000000-0005-0000-0000-000078000000}"/>
    <cellStyle name="Обычный 2 7" xfId="50" xr:uid="{00000000-0005-0000-0000-000079000000}"/>
    <cellStyle name="Обычный 2 7 2" xfId="51" xr:uid="{00000000-0005-0000-0000-00007A000000}"/>
    <cellStyle name="Обычный 2 7 2 2" xfId="139" xr:uid="{00000000-0005-0000-0000-00007B000000}"/>
    <cellStyle name="Обычный 2 7 3" xfId="52" xr:uid="{00000000-0005-0000-0000-00007C000000}"/>
    <cellStyle name="Обычный 2 8" xfId="53" xr:uid="{00000000-0005-0000-0000-00007D000000}"/>
    <cellStyle name="Обычный 2 8 2" xfId="140" xr:uid="{00000000-0005-0000-0000-00007E000000}"/>
    <cellStyle name="Обычный 2 9" xfId="54" xr:uid="{00000000-0005-0000-0000-00007F000000}"/>
    <cellStyle name="Обычный 2 9 2" xfId="141" xr:uid="{00000000-0005-0000-0000-000080000000}"/>
    <cellStyle name="Обычный 3" xfId="1" xr:uid="{00000000-0005-0000-0000-000081000000}"/>
    <cellStyle name="Обычный 3 10" xfId="142" xr:uid="{00000000-0005-0000-0000-000082000000}"/>
    <cellStyle name="Обычный 3 11" xfId="143" xr:uid="{00000000-0005-0000-0000-000083000000}"/>
    <cellStyle name="Обычный 3 2" xfId="55" xr:uid="{00000000-0005-0000-0000-000084000000}"/>
    <cellStyle name="Обычный 3 2 2" xfId="56" xr:uid="{00000000-0005-0000-0000-000085000000}"/>
    <cellStyle name="Обычный 3 2 3" xfId="57" xr:uid="{00000000-0005-0000-0000-000086000000}"/>
    <cellStyle name="Обычный 3 2 4" xfId="58" xr:uid="{00000000-0005-0000-0000-000087000000}"/>
    <cellStyle name="Обычный 3 2 5" xfId="59" xr:uid="{00000000-0005-0000-0000-000088000000}"/>
    <cellStyle name="Обычный 3 2 6" xfId="144" xr:uid="{00000000-0005-0000-0000-000089000000}"/>
    <cellStyle name="Обычный 3 2 7" xfId="145" xr:uid="{00000000-0005-0000-0000-00008A000000}"/>
    <cellStyle name="Обычный 3 2 8" xfId="146" xr:uid="{00000000-0005-0000-0000-00008B000000}"/>
    <cellStyle name="Обычный 3 2 9" xfId="147" xr:uid="{00000000-0005-0000-0000-00008C000000}"/>
    <cellStyle name="Обычный 3 3" xfId="60" xr:uid="{00000000-0005-0000-0000-00008D000000}"/>
    <cellStyle name="Обычный 3 3 2" xfId="148" xr:uid="{00000000-0005-0000-0000-00008E000000}"/>
    <cellStyle name="Обычный 3 3 3" xfId="149" xr:uid="{00000000-0005-0000-0000-00008F000000}"/>
    <cellStyle name="Обычный 3 3 4" xfId="150" xr:uid="{00000000-0005-0000-0000-000090000000}"/>
    <cellStyle name="Обычный 3 3 5" xfId="151" xr:uid="{00000000-0005-0000-0000-000091000000}"/>
    <cellStyle name="Обычный 3 4" xfId="61" xr:uid="{00000000-0005-0000-0000-000092000000}"/>
    <cellStyle name="Обычный 3 4 2" xfId="152" xr:uid="{00000000-0005-0000-0000-000093000000}"/>
    <cellStyle name="Обычный 3 4 3" xfId="153" xr:uid="{00000000-0005-0000-0000-000094000000}"/>
    <cellStyle name="Обычный 3 4 4" xfId="154" xr:uid="{00000000-0005-0000-0000-000095000000}"/>
    <cellStyle name="Обычный 3 4 5" xfId="155" xr:uid="{00000000-0005-0000-0000-000096000000}"/>
    <cellStyle name="Обычный 3 5" xfId="62" xr:uid="{00000000-0005-0000-0000-000097000000}"/>
    <cellStyle name="Обычный 3 5 2" xfId="156" xr:uid="{00000000-0005-0000-0000-000098000000}"/>
    <cellStyle name="Обычный 3 5 2 2" xfId="157" xr:uid="{00000000-0005-0000-0000-000099000000}"/>
    <cellStyle name="Обычный 3 5 3" xfId="158" xr:uid="{00000000-0005-0000-0000-00009A000000}"/>
    <cellStyle name="Обычный 3 5 4" xfId="159" xr:uid="{00000000-0005-0000-0000-00009B000000}"/>
    <cellStyle name="Обычный 3 5 5" xfId="160" xr:uid="{00000000-0005-0000-0000-00009C000000}"/>
    <cellStyle name="Обычный 3 6" xfId="161" xr:uid="{00000000-0005-0000-0000-00009D000000}"/>
    <cellStyle name="Обычный 3 7" xfId="162" xr:uid="{00000000-0005-0000-0000-00009E000000}"/>
    <cellStyle name="Обычный 3 8" xfId="163" xr:uid="{00000000-0005-0000-0000-00009F000000}"/>
    <cellStyle name="Обычный 3 9" xfId="164" xr:uid="{00000000-0005-0000-0000-0000A0000000}"/>
    <cellStyle name="Обычный 4" xfId="63" xr:uid="{00000000-0005-0000-0000-0000A1000000}"/>
    <cellStyle name="Обычный 4 2" xfId="165" xr:uid="{00000000-0005-0000-0000-0000A2000000}"/>
    <cellStyle name="Обычный 4 2 2" xfId="166" xr:uid="{00000000-0005-0000-0000-0000A3000000}"/>
    <cellStyle name="Обычный 4 2 3" xfId="167" xr:uid="{00000000-0005-0000-0000-0000A4000000}"/>
    <cellStyle name="Обычный 4 2 4" xfId="168" xr:uid="{00000000-0005-0000-0000-0000A5000000}"/>
    <cellStyle name="Обычный 4 2 5" xfId="169" xr:uid="{00000000-0005-0000-0000-0000A6000000}"/>
    <cellStyle name="Обычный 4 3" xfId="170" xr:uid="{00000000-0005-0000-0000-0000A7000000}"/>
    <cellStyle name="Обычный 4 4" xfId="171" xr:uid="{00000000-0005-0000-0000-0000A8000000}"/>
    <cellStyle name="Обычный 4 5" xfId="172" xr:uid="{00000000-0005-0000-0000-0000A9000000}"/>
    <cellStyle name="Обычный 4 6" xfId="173" xr:uid="{00000000-0005-0000-0000-0000AA000000}"/>
    <cellStyle name="Обычный 5" xfId="174" xr:uid="{00000000-0005-0000-0000-0000AB000000}"/>
    <cellStyle name="Обычный 5 2" xfId="175" xr:uid="{00000000-0005-0000-0000-0000AC000000}"/>
    <cellStyle name="Обычный 5 3" xfId="176" xr:uid="{00000000-0005-0000-0000-0000AD000000}"/>
    <cellStyle name="Обычный 5 4" xfId="177" xr:uid="{00000000-0005-0000-0000-0000AE000000}"/>
    <cellStyle name="Обычный 5 5" xfId="178" xr:uid="{00000000-0005-0000-0000-0000AF000000}"/>
    <cellStyle name="Обычный 6" xfId="64" xr:uid="{00000000-0005-0000-0000-0000B0000000}"/>
    <cellStyle name="Обычный 6 2" xfId="179" xr:uid="{00000000-0005-0000-0000-0000B1000000}"/>
    <cellStyle name="Обычный 6 3" xfId="180" xr:uid="{00000000-0005-0000-0000-0000B2000000}"/>
    <cellStyle name="Обычный 6 4" xfId="181" xr:uid="{00000000-0005-0000-0000-0000B3000000}"/>
    <cellStyle name="Обычный 6 5" xfId="182" xr:uid="{00000000-0005-0000-0000-0000B4000000}"/>
    <cellStyle name="Обычный 7" xfId="183" xr:uid="{00000000-0005-0000-0000-0000B5000000}"/>
    <cellStyle name="Обычный 7 2" xfId="184" xr:uid="{00000000-0005-0000-0000-0000B6000000}"/>
    <cellStyle name="Обычный 7 3" xfId="185" xr:uid="{00000000-0005-0000-0000-0000B7000000}"/>
    <cellStyle name="Обычный 7 3 2" xfId="186" xr:uid="{00000000-0005-0000-0000-0000B8000000}"/>
    <cellStyle name="Обычный 7 3 3" xfId="187" xr:uid="{00000000-0005-0000-0000-0000B9000000}"/>
    <cellStyle name="Обычный 7 4" xfId="188" xr:uid="{00000000-0005-0000-0000-0000BA000000}"/>
    <cellStyle name="Обычный 7 5" xfId="189" xr:uid="{00000000-0005-0000-0000-0000BB000000}"/>
    <cellStyle name="Обычный 7 6" xfId="190" xr:uid="{00000000-0005-0000-0000-0000BC000000}"/>
    <cellStyle name="Обычный 7 7" xfId="191" xr:uid="{00000000-0005-0000-0000-0000BD000000}"/>
    <cellStyle name="Обычный 7 8" xfId="192" xr:uid="{00000000-0005-0000-0000-0000BE000000}"/>
    <cellStyle name="Обычный 8" xfId="193" xr:uid="{00000000-0005-0000-0000-0000BF000000}"/>
    <cellStyle name="Обычный 8 2" xfId="194" xr:uid="{00000000-0005-0000-0000-0000C0000000}"/>
    <cellStyle name="Обычный 8 2 2" xfId="195" xr:uid="{00000000-0005-0000-0000-0000C1000000}"/>
    <cellStyle name="Обычный 8 2 3" xfId="196" xr:uid="{00000000-0005-0000-0000-0000C2000000}"/>
    <cellStyle name="Обычный 8 2 4" xfId="197" xr:uid="{00000000-0005-0000-0000-0000C3000000}"/>
    <cellStyle name="Обычный 8 2 5" xfId="198" xr:uid="{00000000-0005-0000-0000-0000C4000000}"/>
    <cellStyle name="Обычный 8 2 6" xfId="199" xr:uid="{00000000-0005-0000-0000-0000C5000000}"/>
    <cellStyle name="Обычный 8 2 7" xfId="200" xr:uid="{00000000-0005-0000-0000-0000C6000000}"/>
    <cellStyle name="Обычный 8 3" xfId="201" xr:uid="{00000000-0005-0000-0000-0000C7000000}"/>
    <cellStyle name="Обычный 8 3 2" xfId="202" xr:uid="{00000000-0005-0000-0000-0000C8000000}"/>
    <cellStyle name="Обычный 8 3 2 2" xfId="203" xr:uid="{00000000-0005-0000-0000-0000C9000000}"/>
    <cellStyle name="Обычный 8 4" xfId="204" xr:uid="{00000000-0005-0000-0000-0000CA000000}"/>
    <cellStyle name="Обычный 8 5" xfId="205" xr:uid="{00000000-0005-0000-0000-0000CB000000}"/>
    <cellStyle name="Обычный 8 6" xfId="206" xr:uid="{00000000-0005-0000-0000-0000CC000000}"/>
    <cellStyle name="Обычный 8 7" xfId="207" xr:uid="{00000000-0005-0000-0000-0000CD000000}"/>
    <cellStyle name="Обычный 9" xfId="208" xr:uid="{00000000-0005-0000-0000-0000CE000000}"/>
    <cellStyle name="Финансовый 2" xfId="65" xr:uid="{00000000-0005-0000-0000-0000CF000000}"/>
    <cellStyle name="Финансовый 2 2" xfId="209" xr:uid="{00000000-0005-0000-0000-0000D0000000}"/>
    <cellStyle name="Финансовый 2 3" xfId="210" xr:uid="{00000000-0005-0000-0000-0000D1000000}"/>
    <cellStyle name="Финансовый 2 4" xfId="211" xr:uid="{00000000-0005-0000-0000-0000D2000000}"/>
    <cellStyle name="Финансовый 2 5" xfId="212" xr:uid="{00000000-0005-0000-0000-0000D3000000}"/>
    <cellStyle name="Финансовый 2 6" xfId="213" xr:uid="{00000000-0005-0000-0000-0000D4000000}"/>
    <cellStyle name="Финансовый 3" xfId="70" xr:uid="{00000000-0005-0000-0000-0000D5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08"/>
  <sheetViews>
    <sheetView tabSelected="1" zoomScale="106" zoomScaleNormal="106" zoomScaleSheetLayoutView="85" workbookViewId="0">
      <pane xSplit="2" ySplit="7" topLeftCell="C99" activePane="bottomRight" state="frozen"/>
      <selection pane="topRight" activeCell="C1" sqref="C1"/>
      <selection pane="bottomLeft" activeCell="A6" sqref="A6"/>
      <selection pane="bottomRight" activeCell="L110" sqref="L110"/>
    </sheetView>
  </sheetViews>
  <sheetFormatPr defaultRowHeight="18" x14ac:dyDescent="0.25"/>
  <cols>
    <col min="1" max="1" width="10.7109375" style="4" customWidth="1"/>
    <col min="2" max="2" width="60.28515625" style="5" customWidth="1"/>
    <col min="3" max="3" width="17.85546875" style="6" customWidth="1"/>
    <col min="4" max="4" width="17.5703125" style="6" customWidth="1"/>
    <col min="5" max="6" width="17.85546875" style="6" customWidth="1"/>
    <col min="7" max="8" width="17.7109375" style="6" customWidth="1"/>
    <col min="9" max="9" width="17.7109375" style="4" customWidth="1"/>
    <col min="10" max="10" width="15.85546875" style="4" customWidth="1"/>
    <col min="11" max="11" width="9.140625" style="4"/>
    <col min="12" max="12" width="17.85546875" style="4" bestFit="1" customWidth="1"/>
    <col min="13" max="261" width="9.140625" style="4"/>
    <col min="262" max="262" width="65.28515625" style="4" customWidth="1"/>
    <col min="263" max="263" width="37.140625" style="4" customWidth="1"/>
    <col min="264" max="264" width="19.140625" style="4" customWidth="1"/>
    <col min="265" max="265" width="19.28515625" style="4" customWidth="1"/>
    <col min="266" max="266" width="19" style="4" customWidth="1"/>
    <col min="267" max="517" width="9.140625" style="4"/>
    <col min="518" max="518" width="65.28515625" style="4" customWidth="1"/>
    <col min="519" max="519" width="37.140625" style="4" customWidth="1"/>
    <col min="520" max="520" width="19.140625" style="4" customWidth="1"/>
    <col min="521" max="521" width="19.28515625" style="4" customWidth="1"/>
    <col min="522" max="522" width="19" style="4" customWidth="1"/>
    <col min="523" max="773" width="9.140625" style="4"/>
    <col min="774" max="774" width="65.28515625" style="4" customWidth="1"/>
    <col min="775" max="775" width="37.140625" style="4" customWidth="1"/>
    <col min="776" max="776" width="19.140625" style="4" customWidth="1"/>
    <col min="777" max="777" width="19.28515625" style="4" customWidth="1"/>
    <col min="778" max="778" width="19" style="4" customWidth="1"/>
    <col min="779" max="1029" width="9.140625" style="4"/>
    <col min="1030" max="1030" width="65.28515625" style="4" customWidth="1"/>
    <col min="1031" max="1031" width="37.140625" style="4" customWidth="1"/>
    <col min="1032" max="1032" width="19.140625" style="4" customWidth="1"/>
    <col min="1033" max="1033" width="19.28515625" style="4" customWidth="1"/>
    <col min="1034" max="1034" width="19" style="4" customWidth="1"/>
    <col min="1035" max="1285" width="9.140625" style="4"/>
    <col min="1286" max="1286" width="65.28515625" style="4" customWidth="1"/>
    <col min="1287" max="1287" width="37.140625" style="4" customWidth="1"/>
    <col min="1288" max="1288" width="19.140625" style="4" customWidth="1"/>
    <col min="1289" max="1289" width="19.28515625" style="4" customWidth="1"/>
    <col min="1290" max="1290" width="19" style="4" customWidth="1"/>
    <col min="1291" max="1541" width="9.140625" style="4"/>
    <col min="1542" max="1542" width="65.28515625" style="4" customWidth="1"/>
    <col min="1543" max="1543" width="37.140625" style="4" customWidth="1"/>
    <col min="1544" max="1544" width="19.140625" style="4" customWidth="1"/>
    <col min="1545" max="1545" width="19.28515625" style="4" customWidth="1"/>
    <col min="1546" max="1546" width="19" style="4" customWidth="1"/>
    <col min="1547" max="1797" width="9.140625" style="4"/>
    <col min="1798" max="1798" width="65.28515625" style="4" customWidth="1"/>
    <col min="1799" max="1799" width="37.140625" style="4" customWidth="1"/>
    <col min="1800" max="1800" width="19.140625" style="4" customWidth="1"/>
    <col min="1801" max="1801" width="19.28515625" style="4" customWidth="1"/>
    <col min="1802" max="1802" width="19" style="4" customWidth="1"/>
    <col min="1803" max="2053" width="9.140625" style="4"/>
    <col min="2054" max="2054" width="65.28515625" style="4" customWidth="1"/>
    <col min="2055" max="2055" width="37.140625" style="4" customWidth="1"/>
    <col min="2056" max="2056" width="19.140625" style="4" customWidth="1"/>
    <col min="2057" max="2057" width="19.28515625" style="4" customWidth="1"/>
    <col min="2058" max="2058" width="19" style="4" customWidth="1"/>
    <col min="2059" max="2309" width="9.140625" style="4"/>
    <col min="2310" max="2310" width="65.28515625" style="4" customWidth="1"/>
    <col min="2311" max="2311" width="37.140625" style="4" customWidth="1"/>
    <col min="2312" max="2312" width="19.140625" style="4" customWidth="1"/>
    <col min="2313" max="2313" width="19.28515625" style="4" customWidth="1"/>
    <col min="2314" max="2314" width="19" style="4" customWidth="1"/>
    <col min="2315" max="2565" width="9.140625" style="4"/>
    <col min="2566" max="2566" width="65.28515625" style="4" customWidth="1"/>
    <col min="2567" max="2567" width="37.140625" style="4" customWidth="1"/>
    <col min="2568" max="2568" width="19.140625" style="4" customWidth="1"/>
    <col min="2569" max="2569" width="19.28515625" style="4" customWidth="1"/>
    <col min="2570" max="2570" width="19" style="4" customWidth="1"/>
    <col min="2571" max="2821" width="9.140625" style="4"/>
    <col min="2822" max="2822" width="65.28515625" style="4" customWidth="1"/>
    <col min="2823" max="2823" width="37.140625" style="4" customWidth="1"/>
    <col min="2824" max="2824" width="19.140625" style="4" customWidth="1"/>
    <col min="2825" max="2825" width="19.28515625" style="4" customWidth="1"/>
    <col min="2826" max="2826" width="19" style="4" customWidth="1"/>
    <col min="2827" max="3077" width="9.140625" style="4"/>
    <col min="3078" max="3078" width="65.28515625" style="4" customWidth="1"/>
    <col min="3079" max="3079" width="37.140625" style="4" customWidth="1"/>
    <col min="3080" max="3080" width="19.140625" style="4" customWidth="1"/>
    <col min="3081" max="3081" width="19.28515625" style="4" customWidth="1"/>
    <col min="3082" max="3082" width="19" style="4" customWidth="1"/>
    <col min="3083" max="3333" width="9.140625" style="4"/>
    <col min="3334" max="3334" width="65.28515625" style="4" customWidth="1"/>
    <col min="3335" max="3335" width="37.140625" style="4" customWidth="1"/>
    <col min="3336" max="3336" width="19.140625" style="4" customWidth="1"/>
    <col min="3337" max="3337" width="19.28515625" style="4" customWidth="1"/>
    <col min="3338" max="3338" width="19" style="4" customWidth="1"/>
    <col min="3339" max="3589" width="9.140625" style="4"/>
    <col min="3590" max="3590" width="65.28515625" style="4" customWidth="1"/>
    <col min="3591" max="3591" width="37.140625" style="4" customWidth="1"/>
    <col min="3592" max="3592" width="19.140625" style="4" customWidth="1"/>
    <col min="3593" max="3593" width="19.28515625" style="4" customWidth="1"/>
    <col min="3594" max="3594" width="19" style="4" customWidth="1"/>
    <col min="3595" max="3845" width="9.140625" style="4"/>
    <col min="3846" max="3846" width="65.28515625" style="4" customWidth="1"/>
    <col min="3847" max="3847" width="37.140625" style="4" customWidth="1"/>
    <col min="3848" max="3848" width="19.140625" style="4" customWidth="1"/>
    <col min="3849" max="3849" width="19.28515625" style="4" customWidth="1"/>
    <col min="3850" max="3850" width="19" style="4" customWidth="1"/>
    <col min="3851" max="4101" width="9.140625" style="4"/>
    <col min="4102" max="4102" width="65.28515625" style="4" customWidth="1"/>
    <col min="4103" max="4103" width="37.140625" style="4" customWidth="1"/>
    <col min="4104" max="4104" width="19.140625" style="4" customWidth="1"/>
    <col min="4105" max="4105" width="19.28515625" style="4" customWidth="1"/>
    <col min="4106" max="4106" width="19" style="4" customWidth="1"/>
    <col min="4107" max="4357" width="9.140625" style="4"/>
    <col min="4358" max="4358" width="65.28515625" style="4" customWidth="1"/>
    <col min="4359" max="4359" width="37.140625" style="4" customWidth="1"/>
    <col min="4360" max="4360" width="19.140625" style="4" customWidth="1"/>
    <col min="4361" max="4361" width="19.28515625" style="4" customWidth="1"/>
    <col min="4362" max="4362" width="19" style="4" customWidth="1"/>
    <col min="4363" max="4613" width="9.140625" style="4"/>
    <col min="4614" max="4614" width="65.28515625" style="4" customWidth="1"/>
    <col min="4615" max="4615" width="37.140625" style="4" customWidth="1"/>
    <col min="4616" max="4616" width="19.140625" style="4" customWidth="1"/>
    <col min="4617" max="4617" width="19.28515625" style="4" customWidth="1"/>
    <col min="4618" max="4618" width="19" style="4" customWidth="1"/>
    <col min="4619" max="4869" width="9.140625" style="4"/>
    <col min="4870" max="4870" width="65.28515625" style="4" customWidth="1"/>
    <col min="4871" max="4871" width="37.140625" style="4" customWidth="1"/>
    <col min="4872" max="4872" width="19.140625" style="4" customWidth="1"/>
    <col min="4873" max="4873" width="19.28515625" style="4" customWidth="1"/>
    <col min="4874" max="4874" width="19" style="4" customWidth="1"/>
    <col min="4875" max="5125" width="9.140625" style="4"/>
    <col min="5126" max="5126" width="65.28515625" style="4" customWidth="1"/>
    <col min="5127" max="5127" width="37.140625" style="4" customWidth="1"/>
    <col min="5128" max="5128" width="19.140625" style="4" customWidth="1"/>
    <col min="5129" max="5129" width="19.28515625" style="4" customWidth="1"/>
    <col min="5130" max="5130" width="19" style="4" customWidth="1"/>
    <col min="5131" max="5381" width="9.140625" style="4"/>
    <col min="5382" max="5382" width="65.28515625" style="4" customWidth="1"/>
    <col min="5383" max="5383" width="37.140625" style="4" customWidth="1"/>
    <col min="5384" max="5384" width="19.140625" style="4" customWidth="1"/>
    <col min="5385" max="5385" width="19.28515625" style="4" customWidth="1"/>
    <col min="5386" max="5386" width="19" style="4" customWidth="1"/>
    <col min="5387" max="5637" width="9.140625" style="4"/>
    <col min="5638" max="5638" width="65.28515625" style="4" customWidth="1"/>
    <col min="5639" max="5639" width="37.140625" style="4" customWidth="1"/>
    <col min="5640" max="5640" width="19.140625" style="4" customWidth="1"/>
    <col min="5641" max="5641" width="19.28515625" style="4" customWidth="1"/>
    <col min="5642" max="5642" width="19" style="4" customWidth="1"/>
    <col min="5643" max="5893" width="9.140625" style="4"/>
    <col min="5894" max="5894" width="65.28515625" style="4" customWidth="1"/>
    <col min="5895" max="5895" width="37.140625" style="4" customWidth="1"/>
    <col min="5896" max="5896" width="19.140625" style="4" customWidth="1"/>
    <col min="5897" max="5897" width="19.28515625" style="4" customWidth="1"/>
    <col min="5898" max="5898" width="19" style="4" customWidth="1"/>
    <col min="5899" max="6149" width="9.140625" style="4"/>
    <col min="6150" max="6150" width="65.28515625" style="4" customWidth="1"/>
    <col min="6151" max="6151" width="37.140625" style="4" customWidth="1"/>
    <col min="6152" max="6152" width="19.140625" style="4" customWidth="1"/>
    <col min="6153" max="6153" width="19.28515625" style="4" customWidth="1"/>
    <col min="6154" max="6154" width="19" style="4" customWidth="1"/>
    <col min="6155" max="6405" width="9.140625" style="4"/>
    <col min="6406" max="6406" width="65.28515625" style="4" customWidth="1"/>
    <col min="6407" max="6407" width="37.140625" style="4" customWidth="1"/>
    <col min="6408" max="6408" width="19.140625" style="4" customWidth="1"/>
    <col min="6409" max="6409" width="19.28515625" style="4" customWidth="1"/>
    <col min="6410" max="6410" width="19" style="4" customWidth="1"/>
    <col min="6411" max="6661" width="9.140625" style="4"/>
    <col min="6662" max="6662" width="65.28515625" style="4" customWidth="1"/>
    <col min="6663" max="6663" width="37.140625" style="4" customWidth="1"/>
    <col min="6664" max="6664" width="19.140625" style="4" customWidth="1"/>
    <col min="6665" max="6665" width="19.28515625" style="4" customWidth="1"/>
    <col min="6666" max="6666" width="19" style="4" customWidth="1"/>
    <col min="6667" max="6917" width="9.140625" style="4"/>
    <col min="6918" max="6918" width="65.28515625" style="4" customWidth="1"/>
    <col min="6919" max="6919" width="37.140625" style="4" customWidth="1"/>
    <col min="6920" max="6920" width="19.140625" style="4" customWidth="1"/>
    <col min="6921" max="6921" width="19.28515625" style="4" customWidth="1"/>
    <col min="6922" max="6922" width="19" style="4" customWidth="1"/>
    <col min="6923" max="7173" width="9.140625" style="4"/>
    <col min="7174" max="7174" width="65.28515625" style="4" customWidth="1"/>
    <col min="7175" max="7175" width="37.140625" style="4" customWidth="1"/>
    <col min="7176" max="7176" width="19.140625" style="4" customWidth="1"/>
    <col min="7177" max="7177" width="19.28515625" style="4" customWidth="1"/>
    <col min="7178" max="7178" width="19" style="4" customWidth="1"/>
    <col min="7179" max="7429" width="9.140625" style="4"/>
    <col min="7430" max="7430" width="65.28515625" style="4" customWidth="1"/>
    <col min="7431" max="7431" width="37.140625" style="4" customWidth="1"/>
    <col min="7432" max="7432" width="19.140625" style="4" customWidth="1"/>
    <col min="7433" max="7433" width="19.28515625" style="4" customWidth="1"/>
    <col min="7434" max="7434" width="19" style="4" customWidth="1"/>
    <col min="7435" max="7685" width="9.140625" style="4"/>
    <col min="7686" max="7686" width="65.28515625" style="4" customWidth="1"/>
    <col min="7687" max="7687" width="37.140625" style="4" customWidth="1"/>
    <col min="7688" max="7688" width="19.140625" style="4" customWidth="1"/>
    <col min="7689" max="7689" width="19.28515625" style="4" customWidth="1"/>
    <col min="7690" max="7690" width="19" style="4" customWidth="1"/>
    <col min="7691" max="7941" width="9.140625" style="4"/>
    <col min="7942" max="7942" width="65.28515625" style="4" customWidth="1"/>
    <col min="7943" max="7943" width="37.140625" style="4" customWidth="1"/>
    <col min="7944" max="7944" width="19.140625" style="4" customWidth="1"/>
    <col min="7945" max="7945" width="19.28515625" style="4" customWidth="1"/>
    <col min="7946" max="7946" width="19" style="4" customWidth="1"/>
    <col min="7947" max="8197" width="9.140625" style="4"/>
    <col min="8198" max="8198" width="65.28515625" style="4" customWidth="1"/>
    <col min="8199" max="8199" width="37.140625" style="4" customWidth="1"/>
    <col min="8200" max="8200" width="19.140625" style="4" customWidth="1"/>
    <col min="8201" max="8201" width="19.28515625" style="4" customWidth="1"/>
    <col min="8202" max="8202" width="19" style="4" customWidth="1"/>
    <col min="8203" max="8453" width="9.140625" style="4"/>
    <col min="8454" max="8454" width="65.28515625" style="4" customWidth="1"/>
    <col min="8455" max="8455" width="37.140625" style="4" customWidth="1"/>
    <col min="8456" max="8456" width="19.140625" style="4" customWidth="1"/>
    <col min="8457" max="8457" width="19.28515625" style="4" customWidth="1"/>
    <col min="8458" max="8458" width="19" style="4" customWidth="1"/>
    <col min="8459" max="8709" width="9.140625" style="4"/>
    <col min="8710" max="8710" width="65.28515625" style="4" customWidth="1"/>
    <col min="8711" max="8711" width="37.140625" style="4" customWidth="1"/>
    <col min="8712" max="8712" width="19.140625" style="4" customWidth="1"/>
    <col min="8713" max="8713" width="19.28515625" style="4" customWidth="1"/>
    <col min="8714" max="8714" width="19" style="4" customWidth="1"/>
    <col min="8715" max="8965" width="9.140625" style="4"/>
    <col min="8966" max="8966" width="65.28515625" style="4" customWidth="1"/>
    <col min="8967" max="8967" width="37.140625" style="4" customWidth="1"/>
    <col min="8968" max="8968" width="19.140625" style="4" customWidth="1"/>
    <col min="8969" max="8969" width="19.28515625" style="4" customWidth="1"/>
    <col min="8970" max="8970" width="19" style="4" customWidth="1"/>
    <col min="8971" max="9221" width="9.140625" style="4"/>
    <col min="9222" max="9222" width="65.28515625" style="4" customWidth="1"/>
    <col min="9223" max="9223" width="37.140625" style="4" customWidth="1"/>
    <col min="9224" max="9224" width="19.140625" style="4" customWidth="1"/>
    <col min="9225" max="9225" width="19.28515625" style="4" customWidth="1"/>
    <col min="9226" max="9226" width="19" style="4" customWidth="1"/>
    <col min="9227" max="9477" width="9.140625" style="4"/>
    <col min="9478" max="9478" width="65.28515625" style="4" customWidth="1"/>
    <col min="9479" max="9479" width="37.140625" style="4" customWidth="1"/>
    <col min="9480" max="9480" width="19.140625" style="4" customWidth="1"/>
    <col min="9481" max="9481" width="19.28515625" style="4" customWidth="1"/>
    <col min="9482" max="9482" width="19" style="4" customWidth="1"/>
    <col min="9483" max="9733" width="9.140625" style="4"/>
    <col min="9734" max="9734" width="65.28515625" style="4" customWidth="1"/>
    <col min="9735" max="9735" width="37.140625" style="4" customWidth="1"/>
    <col min="9736" max="9736" width="19.140625" style="4" customWidth="1"/>
    <col min="9737" max="9737" width="19.28515625" style="4" customWidth="1"/>
    <col min="9738" max="9738" width="19" style="4" customWidth="1"/>
    <col min="9739" max="9989" width="9.140625" style="4"/>
    <col min="9990" max="9990" width="65.28515625" style="4" customWidth="1"/>
    <col min="9991" max="9991" width="37.140625" style="4" customWidth="1"/>
    <col min="9992" max="9992" width="19.140625" style="4" customWidth="1"/>
    <col min="9993" max="9993" width="19.28515625" style="4" customWidth="1"/>
    <col min="9994" max="9994" width="19" style="4" customWidth="1"/>
    <col min="9995" max="10245" width="9.140625" style="4"/>
    <col min="10246" max="10246" width="65.28515625" style="4" customWidth="1"/>
    <col min="10247" max="10247" width="37.140625" style="4" customWidth="1"/>
    <col min="10248" max="10248" width="19.140625" style="4" customWidth="1"/>
    <col min="10249" max="10249" width="19.28515625" style="4" customWidth="1"/>
    <col min="10250" max="10250" width="19" style="4" customWidth="1"/>
    <col min="10251" max="10501" width="9.140625" style="4"/>
    <col min="10502" max="10502" width="65.28515625" style="4" customWidth="1"/>
    <col min="10503" max="10503" width="37.140625" style="4" customWidth="1"/>
    <col min="10504" max="10504" width="19.140625" style="4" customWidth="1"/>
    <col min="10505" max="10505" width="19.28515625" style="4" customWidth="1"/>
    <col min="10506" max="10506" width="19" style="4" customWidth="1"/>
    <col min="10507" max="10757" width="9.140625" style="4"/>
    <col min="10758" max="10758" width="65.28515625" style="4" customWidth="1"/>
    <col min="10759" max="10759" width="37.140625" style="4" customWidth="1"/>
    <col min="10760" max="10760" width="19.140625" style="4" customWidth="1"/>
    <col min="10761" max="10761" width="19.28515625" style="4" customWidth="1"/>
    <col min="10762" max="10762" width="19" style="4" customWidth="1"/>
    <col min="10763" max="11013" width="9.140625" style="4"/>
    <col min="11014" max="11014" width="65.28515625" style="4" customWidth="1"/>
    <col min="11015" max="11015" width="37.140625" style="4" customWidth="1"/>
    <col min="11016" max="11016" width="19.140625" style="4" customWidth="1"/>
    <col min="11017" max="11017" width="19.28515625" style="4" customWidth="1"/>
    <col min="11018" max="11018" width="19" style="4" customWidth="1"/>
    <col min="11019" max="11269" width="9.140625" style="4"/>
    <col min="11270" max="11270" width="65.28515625" style="4" customWidth="1"/>
    <col min="11271" max="11271" width="37.140625" style="4" customWidth="1"/>
    <col min="11272" max="11272" width="19.140625" style="4" customWidth="1"/>
    <col min="11273" max="11273" width="19.28515625" style="4" customWidth="1"/>
    <col min="11274" max="11274" width="19" style="4" customWidth="1"/>
    <col min="11275" max="11525" width="9.140625" style="4"/>
    <col min="11526" max="11526" width="65.28515625" style="4" customWidth="1"/>
    <col min="11527" max="11527" width="37.140625" style="4" customWidth="1"/>
    <col min="11528" max="11528" width="19.140625" style="4" customWidth="1"/>
    <col min="11529" max="11529" width="19.28515625" style="4" customWidth="1"/>
    <col min="11530" max="11530" width="19" style="4" customWidth="1"/>
    <col min="11531" max="11781" width="9.140625" style="4"/>
    <col min="11782" max="11782" width="65.28515625" style="4" customWidth="1"/>
    <col min="11783" max="11783" width="37.140625" style="4" customWidth="1"/>
    <col min="11784" max="11784" width="19.140625" style="4" customWidth="1"/>
    <col min="11785" max="11785" width="19.28515625" style="4" customWidth="1"/>
    <col min="11786" max="11786" width="19" style="4" customWidth="1"/>
    <col min="11787" max="12037" width="9.140625" style="4"/>
    <col min="12038" max="12038" width="65.28515625" style="4" customWidth="1"/>
    <col min="12039" max="12039" width="37.140625" style="4" customWidth="1"/>
    <col min="12040" max="12040" width="19.140625" style="4" customWidth="1"/>
    <col min="12041" max="12041" width="19.28515625" style="4" customWidth="1"/>
    <col min="12042" max="12042" width="19" style="4" customWidth="1"/>
    <col min="12043" max="12293" width="9.140625" style="4"/>
    <col min="12294" max="12294" width="65.28515625" style="4" customWidth="1"/>
    <col min="12295" max="12295" width="37.140625" style="4" customWidth="1"/>
    <col min="12296" max="12296" width="19.140625" style="4" customWidth="1"/>
    <col min="12297" max="12297" width="19.28515625" style="4" customWidth="1"/>
    <col min="12298" max="12298" width="19" style="4" customWidth="1"/>
    <col min="12299" max="12549" width="9.140625" style="4"/>
    <col min="12550" max="12550" width="65.28515625" style="4" customWidth="1"/>
    <col min="12551" max="12551" width="37.140625" style="4" customWidth="1"/>
    <col min="12552" max="12552" width="19.140625" style="4" customWidth="1"/>
    <col min="12553" max="12553" width="19.28515625" style="4" customWidth="1"/>
    <col min="12554" max="12554" width="19" style="4" customWidth="1"/>
    <col min="12555" max="12805" width="9.140625" style="4"/>
    <col min="12806" max="12806" width="65.28515625" style="4" customWidth="1"/>
    <col min="12807" max="12807" width="37.140625" style="4" customWidth="1"/>
    <col min="12808" max="12808" width="19.140625" style="4" customWidth="1"/>
    <col min="12809" max="12809" width="19.28515625" style="4" customWidth="1"/>
    <col min="12810" max="12810" width="19" style="4" customWidth="1"/>
    <col min="12811" max="13061" width="9.140625" style="4"/>
    <col min="13062" max="13062" width="65.28515625" style="4" customWidth="1"/>
    <col min="13063" max="13063" width="37.140625" style="4" customWidth="1"/>
    <col min="13064" max="13064" width="19.140625" style="4" customWidth="1"/>
    <col min="13065" max="13065" width="19.28515625" style="4" customWidth="1"/>
    <col min="13066" max="13066" width="19" style="4" customWidth="1"/>
    <col min="13067" max="13317" width="9.140625" style="4"/>
    <col min="13318" max="13318" width="65.28515625" style="4" customWidth="1"/>
    <col min="13319" max="13319" width="37.140625" style="4" customWidth="1"/>
    <col min="13320" max="13320" width="19.140625" style="4" customWidth="1"/>
    <col min="13321" max="13321" width="19.28515625" style="4" customWidth="1"/>
    <col min="13322" max="13322" width="19" style="4" customWidth="1"/>
    <col min="13323" max="13573" width="9.140625" style="4"/>
    <col min="13574" max="13574" width="65.28515625" style="4" customWidth="1"/>
    <col min="13575" max="13575" width="37.140625" style="4" customWidth="1"/>
    <col min="13576" max="13576" width="19.140625" style="4" customWidth="1"/>
    <col min="13577" max="13577" width="19.28515625" style="4" customWidth="1"/>
    <col min="13578" max="13578" width="19" style="4" customWidth="1"/>
    <col min="13579" max="13829" width="9.140625" style="4"/>
    <col min="13830" max="13830" width="65.28515625" style="4" customWidth="1"/>
    <col min="13831" max="13831" width="37.140625" style="4" customWidth="1"/>
    <col min="13832" max="13832" width="19.140625" style="4" customWidth="1"/>
    <col min="13833" max="13833" width="19.28515625" style="4" customWidth="1"/>
    <col min="13834" max="13834" width="19" style="4" customWidth="1"/>
    <col min="13835" max="14085" width="9.140625" style="4"/>
    <col min="14086" max="14086" width="65.28515625" style="4" customWidth="1"/>
    <col min="14087" max="14087" width="37.140625" style="4" customWidth="1"/>
    <col min="14088" max="14088" width="19.140625" style="4" customWidth="1"/>
    <col min="14089" max="14089" width="19.28515625" style="4" customWidth="1"/>
    <col min="14090" max="14090" width="19" style="4" customWidth="1"/>
    <col min="14091" max="14341" width="9.140625" style="4"/>
    <col min="14342" max="14342" width="65.28515625" style="4" customWidth="1"/>
    <col min="14343" max="14343" width="37.140625" style="4" customWidth="1"/>
    <col min="14344" max="14344" width="19.140625" style="4" customWidth="1"/>
    <col min="14345" max="14345" width="19.28515625" style="4" customWidth="1"/>
    <col min="14346" max="14346" width="19" style="4" customWidth="1"/>
    <col min="14347" max="14597" width="9.140625" style="4"/>
    <col min="14598" max="14598" width="65.28515625" style="4" customWidth="1"/>
    <col min="14599" max="14599" width="37.140625" style="4" customWidth="1"/>
    <col min="14600" max="14600" width="19.140625" style="4" customWidth="1"/>
    <col min="14601" max="14601" width="19.28515625" style="4" customWidth="1"/>
    <col min="14602" max="14602" width="19" style="4" customWidth="1"/>
    <col min="14603" max="14853" width="9.140625" style="4"/>
    <col min="14854" max="14854" width="65.28515625" style="4" customWidth="1"/>
    <col min="14855" max="14855" width="37.140625" style="4" customWidth="1"/>
    <col min="14856" max="14856" width="19.140625" style="4" customWidth="1"/>
    <col min="14857" max="14857" width="19.28515625" style="4" customWidth="1"/>
    <col min="14858" max="14858" width="19" style="4" customWidth="1"/>
    <col min="14859" max="15109" width="9.140625" style="4"/>
    <col min="15110" max="15110" width="65.28515625" style="4" customWidth="1"/>
    <col min="15111" max="15111" width="37.140625" style="4" customWidth="1"/>
    <col min="15112" max="15112" width="19.140625" style="4" customWidth="1"/>
    <col min="15113" max="15113" width="19.28515625" style="4" customWidth="1"/>
    <col min="15114" max="15114" width="19" style="4" customWidth="1"/>
    <col min="15115" max="15365" width="9.140625" style="4"/>
    <col min="15366" max="15366" width="65.28515625" style="4" customWidth="1"/>
    <col min="15367" max="15367" width="37.140625" style="4" customWidth="1"/>
    <col min="15368" max="15368" width="19.140625" style="4" customWidth="1"/>
    <col min="15369" max="15369" width="19.28515625" style="4" customWidth="1"/>
    <col min="15370" max="15370" width="19" style="4" customWidth="1"/>
    <col min="15371" max="15621" width="9.140625" style="4"/>
    <col min="15622" max="15622" width="65.28515625" style="4" customWidth="1"/>
    <col min="15623" max="15623" width="37.140625" style="4" customWidth="1"/>
    <col min="15624" max="15624" width="19.140625" style="4" customWidth="1"/>
    <col min="15625" max="15625" width="19.28515625" style="4" customWidth="1"/>
    <col min="15626" max="15626" width="19" style="4" customWidth="1"/>
    <col min="15627" max="15877" width="9.140625" style="4"/>
    <col min="15878" max="15878" width="65.28515625" style="4" customWidth="1"/>
    <col min="15879" max="15879" width="37.140625" style="4" customWidth="1"/>
    <col min="15880" max="15880" width="19.140625" style="4" customWidth="1"/>
    <col min="15881" max="15881" width="19.28515625" style="4" customWidth="1"/>
    <col min="15882" max="15882" width="19" style="4" customWidth="1"/>
    <col min="15883" max="16133" width="9.140625" style="4"/>
    <col min="16134" max="16134" width="65.28515625" style="4" customWidth="1"/>
    <col min="16135" max="16135" width="37.140625" style="4" customWidth="1"/>
    <col min="16136" max="16136" width="19.140625" style="4" customWidth="1"/>
    <col min="16137" max="16137" width="19.28515625" style="4" customWidth="1"/>
    <col min="16138" max="16138" width="19" style="4" customWidth="1"/>
    <col min="16139" max="16384" width="9.140625" style="4"/>
  </cols>
  <sheetData>
    <row r="1" spans="1:15" x14ac:dyDescent="0.25">
      <c r="I1" s="101" t="s">
        <v>184</v>
      </c>
      <c r="J1" s="101"/>
    </row>
    <row r="2" spans="1:15" x14ac:dyDescent="0.25">
      <c r="I2" s="101" t="s">
        <v>163</v>
      </c>
      <c r="J2" s="101"/>
    </row>
    <row r="3" spans="1:15" s="10" customFormat="1" ht="18.75" x14ac:dyDescent="0.3">
      <c r="A3" s="7"/>
      <c r="B3" s="8"/>
      <c r="C3" s="9"/>
      <c r="D3" s="9"/>
      <c r="E3" s="9"/>
      <c r="F3" s="9"/>
      <c r="G3" s="9"/>
      <c r="H3" s="9"/>
      <c r="I3" s="9"/>
      <c r="J3" s="9"/>
    </row>
    <row r="4" spans="1:15" s="5" customFormat="1" ht="18.75" x14ac:dyDescent="0.3">
      <c r="A4" s="11"/>
      <c r="B4" s="102" t="s">
        <v>185</v>
      </c>
      <c r="C4" s="103"/>
      <c r="D4" s="103"/>
      <c r="E4" s="103"/>
      <c r="F4" s="103"/>
      <c r="G4" s="103"/>
      <c r="H4" s="103"/>
      <c r="I4" s="103"/>
      <c r="J4" s="12"/>
    </row>
    <row r="5" spans="1:15" ht="18.75" thickBot="1" x14ac:dyDescent="0.3">
      <c r="A5" s="13"/>
      <c r="B5" s="14"/>
      <c r="C5" s="15"/>
      <c r="D5" s="15"/>
      <c r="E5" s="15"/>
      <c r="F5" s="15"/>
      <c r="G5" s="15"/>
      <c r="H5" s="15"/>
      <c r="I5" s="16"/>
      <c r="J5" s="16" t="s">
        <v>30</v>
      </c>
    </row>
    <row r="6" spans="1:15" s="17" customFormat="1" ht="18.75" x14ac:dyDescent="0.3">
      <c r="A6" s="96" t="s">
        <v>32</v>
      </c>
      <c r="B6" s="94" t="s">
        <v>0</v>
      </c>
      <c r="C6" s="94" t="s">
        <v>186</v>
      </c>
      <c r="D6" s="94" t="s">
        <v>191</v>
      </c>
      <c r="E6" s="98" t="s">
        <v>179</v>
      </c>
      <c r="F6" s="99"/>
      <c r="G6" s="98" t="s">
        <v>193</v>
      </c>
      <c r="H6" s="99"/>
      <c r="I6" s="98" t="s">
        <v>194</v>
      </c>
      <c r="J6" s="100"/>
      <c r="N6" s="93"/>
      <c r="O6" s="93"/>
    </row>
    <row r="7" spans="1:15" s="20" customFormat="1" ht="80.25" customHeight="1" thickBot="1" x14ac:dyDescent="0.35">
      <c r="A7" s="97"/>
      <c r="B7" s="104"/>
      <c r="C7" s="95"/>
      <c r="D7" s="95"/>
      <c r="E7" s="1" t="s">
        <v>192</v>
      </c>
      <c r="F7" s="2" t="s">
        <v>173</v>
      </c>
      <c r="G7" s="1" t="s">
        <v>192</v>
      </c>
      <c r="H7" s="18" t="s">
        <v>180</v>
      </c>
      <c r="I7" s="1" t="s">
        <v>192</v>
      </c>
      <c r="J7" s="19" t="s">
        <v>195</v>
      </c>
      <c r="N7" s="93"/>
      <c r="O7" s="93"/>
    </row>
    <row r="8" spans="1:15" s="26" customFormat="1" ht="18.75" x14ac:dyDescent="0.3">
      <c r="A8" s="21">
        <v>1</v>
      </c>
      <c r="B8" s="22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4">
        <v>9</v>
      </c>
      <c r="J8" s="25">
        <v>10</v>
      </c>
      <c r="N8" s="93"/>
      <c r="O8" s="93"/>
    </row>
    <row r="9" spans="1:15" s="26" customFormat="1" x14ac:dyDescent="0.25">
      <c r="A9" s="27" t="s">
        <v>34</v>
      </c>
      <c r="B9" s="28" t="s">
        <v>1</v>
      </c>
      <c r="C9" s="29">
        <f>C26+C10</f>
        <v>811857.97</v>
      </c>
      <c r="D9" s="29">
        <f>D26+D10</f>
        <v>787625.1</v>
      </c>
      <c r="E9" s="29">
        <f>E26+E10</f>
        <v>738735.9</v>
      </c>
      <c r="F9" s="29">
        <f>ROUND(E9/D9*100,2)</f>
        <v>93.79</v>
      </c>
      <c r="G9" s="29">
        <f>G26+G10</f>
        <v>753282.29999999993</v>
      </c>
      <c r="H9" s="29">
        <f>ROUND(G9/E9*100,2)</f>
        <v>101.97</v>
      </c>
      <c r="I9" s="29">
        <f>I26+I10</f>
        <v>762795.79999999993</v>
      </c>
      <c r="J9" s="30">
        <f>ROUND(I9/G9*100,2)</f>
        <v>101.26</v>
      </c>
    </row>
    <row r="10" spans="1:15" s="20" customFormat="1" x14ac:dyDescent="0.25">
      <c r="A10" s="27" t="s">
        <v>34</v>
      </c>
      <c r="B10" s="28" t="s">
        <v>2</v>
      </c>
      <c r="C10" s="29">
        <f>C12+C14+C15+C20+C24+C25</f>
        <v>677503.44</v>
      </c>
      <c r="D10" s="29">
        <f>D12+D14+D15+D20+D24+D25</f>
        <v>679351.5</v>
      </c>
      <c r="E10" s="29">
        <f>E12+E14+E15+E20+E24+E25</f>
        <v>627256.1</v>
      </c>
      <c r="F10" s="29">
        <f>ROUND(E10/D10*100,2)</f>
        <v>92.33</v>
      </c>
      <c r="G10" s="29">
        <f>G12+G14+G15+G20+G24+G25</f>
        <v>639090.69999999995</v>
      </c>
      <c r="H10" s="29">
        <f t="shared" ref="H10:H72" si="0">ROUND(G10/E10*100,2)</f>
        <v>101.89</v>
      </c>
      <c r="I10" s="29">
        <f>I12+I14+I15+I20+I24+I25</f>
        <v>645445.69999999995</v>
      </c>
      <c r="J10" s="30">
        <f t="shared" ref="J10:J72" si="1">ROUND(I10/G10*100,2)</f>
        <v>100.99</v>
      </c>
    </row>
    <row r="11" spans="1:15" s="20" customFormat="1" x14ac:dyDescent="0.25">
      <c r="A11" s="27"/>
      <c r="B11" s="28" t="s">
        <v>3</v>
      </c>
      <c r="C11" s="29"/>
      <c r="D11" s="29"/>
      <c r="E11" s="29"/>
      <c r="F11" s="29"/>
      <c r="G11" s="29"/>
      <c r="H11" s="29"/>
      <c r="I11" s="29"/>
      <c r="J11" s="30"/>
    </row>
    <row r="12" spans="1:15" s="20" customFormat="1" x14ac:dyDescent="0.25">
      <c r="A12" s="27" t="s">
        <v>33</v>
      </c>
      <c r="B12" s="31" t="s">
        <v>4</v>
      </c>
      <c r="C12" s="29">
        <f>C13</f>
        <v>506261.08</v>
      </c>
      <c r="D12" s="29">
        <f>D13</f>
        <v>528463</v>
      </c>
      <c r="E12" s="29">
        <f>E13</f>
        <v>471290</v>
      </c>
      <c r="F12" s="29">
        <f t="shared" ref="F12:F74" si="2">ROUND(E12/D12*100,2)</f>
        <v>89.18</v>
      </c>
      <c r="G12" s="29">
        <f>G13</f>
        <v>475903</v>
      </c>
      <c r="H12" s="29">
        <f t="shared" si="0"/>
        <v>100.98</v>
      </c>
      <c r="I12" s="29">
        <f>I13</f>
        <v>480562</v>
      </c>
      <c r="J12" s="30">
        <f t="shared" si="1"/>
        <v>100.98</v>
      </c>
    </row>
    <row r="13" spans="1:15" s="20" customFormat="1" x14ac:dyDescent="0.25">
      <c r="A13" s="32" t="s">
        <v>35</v>
      </c>
      <c r="B13" s="33" t="s">
        <v>5</v>
      </c>
      <c r="C13" s="3">
        <v>506261.08</v>
      </c>
      <c r="D13" s="3">
        <v>528463</v>
      </c>
      <c r="E13" s="3">
        <v>471290</v>
      </c>
      <c r="F13" s="3">
        <f t="shared" si="2"/>
        <v>89.18</v>
      </c>
      <c r="G13" s="3">
        <v>475903</v>
      </c>
      <c r="H13" s="29">
        <f t="shared" si="0"/>
        <v>100.98</v>
      </c>
      <c r="I13" s="3">
        <v>480562</v>
      </c>
      <c r="J13" s="30">
        <f t="shared" si="1"/>
        <v>100.98</v>
      </c>
    </row>
    <row r="14" spans="1:15" s="20" customFormat="1" ht="31.5" x14ac:dyDescent="0.25">
      <c r="A14" s="34" t="s">
        <v>36</v>
      </c>
      <c r="B14" s="35" t="s">
        <v>6</v>
      </c>
      <c r="C14" s="36">
        <v>8372.65</v>
      </c>
      <c r="D14" s="36">
        <v>8775.2999999999993</v>
      </c>
      <c r="E14" s="36">
        <v>9101.5</v>
      </c>
      <c r="F14" s="36">
        <f t="shared" si="2"/>
        <v>103.72</v>
      </c>
      <c r="G14" s="36">
        <v>9757.1</v>
      </c>
      <c r="H14" s="29">
        <f t="shared" si="0"/>
        <v>107.2</v>
      </c>
      <c r="I14" s="36">
        <v>9757.1</v>
      </c>
      <c r="J14" s="30">
        <f t="shared" si="1"/>
        <v>100</v>
      </c>
    </row>
    <row r="15" spans="1:15" s="37" customFormat="1" x14ac:dyDescent="0.25">
      <c r="A15" s="34" t="s">
        <v>37</v>
      </c>
      <c r="B15" s="35" t="s">
        <v>7</v>
      </c>
      <c r="C15" s="29">
        <f>C16+C17+C18+C19</f>
        <v>100577.54000000001</v>
      </c>
      <c r="D15" s="29">
        <f>D16+D17+D18+D19</f>
        <v>91606.1</v>
      </c>
      <c r="E15" s="29">
        <f>E16+E17+E18+E19</f>
        <v>95912</v>
      </c>
      <c r="F15" s="29">
        <f t="shared" si="2"/>
        <v>104.7</v>
      </c>
      <c r="G15" s="29">
        <f>G16+G17+G18+G19</f>
        <v>102448</v>
      </c>
      <c r="H15" s="29">
        <f t="shared" si="0"/>
        <v>106.81</v>
      </c>
      <c r="I15" s="29">
        <f>I16+I17+I18+I19</f>
        <v>104104</v>
      </c>
      <c r="J15" s="30">
        <f t="shared" si="1"/>
        <v>101.62</v>
      </c>
    </row>
    <row r="16" spans="1:15" s="20" customFormat="1" ht="31.5" x14ac:dyDescent="0.25">
      <c r="A16" s="32" t="s">
        <v>38</v>
      </c>
      <c r="B16" s="33" t="s">
        <v>8</v>
      </c>
      <c r="C16" s="3">
        <v>94456.39</v>
      </c>
      <c r="D16" s="3">
        <v>87590.1</v>
      </c>
      <c r="E16" s="3">
        <v>93185</v>
      </c>
      <c r="F16" s="3">
        <f t="shared" si="2"/>
        <v>106.39</v>
      </c>
      <c r="G16" s="3">
        <v>99721</v>
      </c>
      <c r="H16" s="29">
        <f t="shared" si="0"/>
        <v>107.01</v>
      </c>
      <c r="I16" s="3">
        <v>101377</v>
      </c>
      <c r="J16" s="30">
        <f t="shared" si="1"/>
        <v>101.66</v>
      </c>
    </row>
    <row r="17" spans="1:10" s="20" customFormat="1" ht="31.5" x14ac:dyDescent="0.25">
      <c r="A17" s="32" t="s">
        <v>39</v>
      </c>
      <c r="B17" s="33" t="s">
        <v>9</v>
      </c>
      <c r="C17" s="3">
        <v>3744.31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85">
        <v>0</v>
      </c>
    </row>
    <row r="18" spans="1:10" s="20" customFormat="1" x14ac:dyDescent="0.25">
      <c r="A18" s="32" t="s">
        <v>40</v>
      </c>
      <c r="B18" s="33" t="s">
        <v>10</v>
      </c>
      <c r="C18" s="3">
        <v>16.32</v>
      </c>
      <c r="D18" s="3">
        <v>16</v>
      </c>
      <c r="E18" s="3">
        <v>16</v>
      </c>
      <c r="F18" s="3">
        <f t="shared" si="2"/>
        <v>100</v>
      </c>
      <c r="G18" s="3">
        <v>16</v>
      </c>
      <c r="H18" s="3">
        <f t="shared" si="0"/>
        <v>100</v>
      </c>
      <c r="I18" s="3">
        <v>16</v>
      </c>
      <c r="J18" s="85">
        <f t="shared" si="1"/>
        <v>100</v>
      </c>
    </row>
    <row r="19" spans="1:10" s="20" customFormat="1" ht="31.5" x14ac:dyDescent="0.25">
      <c r="A19" s="32" t="s">
        <v>41</v>
      </c>
      <c r="B19" s="33" t="s">
        <v>11</v>
      </c>
      <c r="C19" s="3">
        <v>2360.52</v>
      </c>
      <c r="D19" s="3">
        <v>4000</v>
      </c>
      <c r="E19" s="3">
        <v>2711</v>
      </c>
      <c r="F19" s="3">
        <f t="shared" si="2"/>
        <v>67.78</v>
      </c>
      <c r="G19" s="3">
        <v>2711</v>
      </c>
      <c r="H19" s="29">
        <f t="shared" si="0"/>
        <v>100</v>
      </c>
      <c r="I19" s="3">
        <v>2711</v>
      </c>
      <c r="J19" s="30">
        <f t="shared" si="1"/>
        <v>100</v>
      </c>
    </row>
    <row r="20" spans="1:10" s="20" customFormat="1" x14ac:dyDescent="0.25">
      <c r="A20" s="34" t="s">
        <v>42</v>
      </c>
      <c r="B20" s="35" t="s">
        <v>12</v>
      </c>
      <c r="C20" s="29">
        <f>C21+C23+C22</f>
        <v>56694.32</v>
      </c>
      <c r="D20" s="29">
        <f>SUM(D21:D23)</f>
        <v>44799</v>
      </c>
      <c r="E20" s="29">
        <f>SUM(E21:E23)</f>
        <v>45211</v>
      </c>
      <c r="F20" s="36">
        <f t="shared" si="2"/>
        <v>100.92</v>
      </c>
      <c r="G20" s="29">
        <f>SUM(G21:G23)</f>
        <v>45211</v>
      </c>
      <c r="H20" s="29">
        <f t="shared" si="0"/>
        <v>100</v>
      </c>
      <c r="I20" s="29">
        <f>SUM(I21:I23)</f>
        <v>45211</v>
      </c>
      <c r="J20" s="30">
        <f t="shared" si="1"/>
        <v>100</v>
      </c>
    </row>
    <row r="21" spans="1:10" s="20" customFormat="1" x14ac:dyDescent="0.25">
      <c r="A21" s="32" t="s">
        <v>43</v>
      </c>
      <c r="B21" s="33" t="s">
        <v>13</v>
      </c>
      <c r="C21" s="3">
        <v>30333.24</v>
      </c>
      <c r="D21" s="3">
        <v>20863</v>
      </c>
      <c r="E21" s="3">
        <v>21021</v>
      </c>
      <c r="F21" s="3">
        <f t="shared" si="2"/>
        <v>100.76</v>
      </c>
      <c r="G21" s="3">
        <v>21021</v>
      </c>
      <c r="H21" s="3">
        <f t="shared" si="0"/>
        <v>100</v>
      </c>
      <c r="I21" s="3">
        <v>21021</v>
      </c>
      <c r="J21" s="85">
        <f t="shared" si="1"/>
        <v>100</v>
      </c>
    </row>
    <row r="22" spans="1:10" s="20" customFormat="1" x14ac:dyDescent="0.25">
      <c r="A22" s="32" t="s">
        <v>168</v>
      </c>
      <c r="B22" s="33" t="s">
        <v>169</v>
      </c>
      <c r="C22" s="3">
        <v>18151.650000000001</v>
      </c>
      <c r="D22" s="3">
        <v>16800</v>
      </c>
      <c r="E22" s="3">
        <v>16853</v>
      </c>
      <c r="F22" s="3">
        <f t="shared" si="2"/>
        <v>100.32</v>
      </c>
      <c r="G22" s="3">
        <v>16853</v>
      </c>
      <c r="H22" s="3">
        <f t="shared" si="0"/>
        <v>100</v>
      </c>
      <c r="I22" s="3">
        <v>16853</v>
      </c>
      <c r="J22" s="85">
        <f t="shared" si="1"/>
        <v>100</v>
      </c>
    </row>
    <row r="23" spans="1:10" s="20" customFormat="1" x14ac:dyDescent="0.25">
      <c r="A23" s="32" t="s">
        <v>44</v>
      </c>
      <c r="B23" s="33" t="s">
        <v>14</v>
      </c>
      <c r="C23" s="3">
        <v>8209.43</v>
      </c>
      <c r="D23" s="3">
        <v>7136</v>
      </c>
      <c r="E23" s="3">
        <v>7337</v>
      </c>
      <c r="F23" s="3">
        <f t="shared" si="2"/>
        <v>102.82</v>
      </c>
      <c r="G23" s="3">
        <v>7337</v>
      </c>
      <c r="H23" s="3">
        <f t="shared" si="0"/>
        <v>100</v>
      </c>
      <c r="I23" s="3">
        <v>7337</v>
      </c>
      <c r="J23" s="85">
        <f t="shared" si="1"/>
        <v>100</v>
      </c>
    </row>
    <row r="24" spans="1:10" s="37" customFormat="1" x14ac:dyDescent="0.25">
      <c r="A24" s="34" t="s">
        <v>45</v>
      </c>
      <c r="B24" s="35" t="s">
        <v>15</v>
      </c>
      <c r="C24" s="29">
        <v>5631.91</v>
      </c>
      <c r="D24" s="29">
        <v>5708.1</v>
      </c>
      <c r="E24" s="29">
        <v>5741.6</v>
      </c>
      <c r="F24" s="29">
        <f t="shared" si="2"/>
        <v>100.59</v>
      </c>
      <c r="G24" s="38">
        <v>5771.6</v>
      </c>
      <c r="H24" s="29">
        <f t="shared" si="0"/>
        <v>100.52</v>
      </c>
      <c r="I24" s="38">
        <v>5811.6</v>
      </c>
      <c r="J24" s="30">
        <v>60</v>
      </c>
    </row>
    <row r="25" spans="1:10" s="37" customFormat="1" ht="31.5" x14ac:dyDescent="0.25">
      <c r="A25" s="39" t="s">
        <v>46</v>
      </c>
      <c r="B25" s="40" t="s">
        <v>175</v>
      </c>
      <c r="C25" s="36">
        <v>-34.06</v>
      </c>
      <c r="D25" s="36">
        <v>0</v>
      </c>
      <c r="E25" s="36">
        <v>0</v>
      </c>
      <c r="F25" s="36">
        <v>0</v>
      </c>
      <c r="G25" s="36">
        <v>0</v>
      </c>
      <c r="H25" s="29">
        <v>0</v>
      </c>
      <c r="I25" s="36">
        <v>0</v>
      </c>
      <c r="J25" s="30">
        <v>0</v>
      </c>
    </row>
    <row r="26" spans="1:10" s="37" customFormat="1" x14ac:dyDescent="0.25">
      <c r="A26" s="27" t="s">
        <v>34</v>
      </c>
      <c r="B26" s="31" t="s">
        <v>16</v>
      </c>
      <c r="C26" s="29">
        <f>C28+C29+C30+C31+C32+C33</f>
        <v>134354.53</v>
      </c>
      <c r="D26" s="29">
        <f>D28+D29+D30+D31+D32</f>
        <v>108273.59999999999</v>
      </c>
      <c r="E26" s="29">
        <f>E28+E29+E30+E31+E32</f>
        <v>111479.8</v>
      </c>
      <c r="F26" s="29">
        <f t="shared" si="2"/>
        <v>102.96</v>
      </c>
      <c r="G26" s="29">
        <f>G28+G29+G30+G31+G32</f>
        <v>114191.6</v>
      </c>
      <c r="H26" s="29">
        <f t="shared" si="0"/>
        <v>102.43</v>
      </c>
      <c r="I26" s="29">
        <f>I28+I29+I30+I31+I32</f>
        <v>117350.1</v>
      </c>
      <c r="J26" s="30">
        <f t="shared" si="1"/>
        <v>102.77</v>
      </c>
    </row>
    <row r="27" spans="1:10" s="37" customFormat="1" x14ac:dyDescent="0.25">
      <c r="A27" s="27"/>
      <c r="B27" s="31" t="s">
        <v>3</v>
      </c>
      <c r="C27" s="29"/>
      <c r="D27" s="29"/>
      <c r="E27" s="29"/>
      <c r="F27" s="36"/>
      <c r="G27" s="29"/>
      <c r="H27" s="29"/>
      <c r="I27" s="29"/>
      <c r="J27" s="30"/>
    </row>
    <row r="28" spans="1:10" s="37" customFormat="1" ht="31.5" x14ac:dyDescent="0.25">
      <c r="A28" s="34" t="s">
        <v>47</v>
      </c>
      <c r="B28" s="35" t="s">
        <v>17</v>
      </c>
      <c r="C28" s="36">
        <v>72286.69</v>
      </c>
      <c r="D28" s="36">
        <v>71929.5</v>
      </c>
      <c r="E28" s="36">
        <v>72619.100000000006</v>
      </c>
      <c r="F28" s="36">
        <f t="shared" si="2"/>
        <v>100.96</v>
      </c>
      <c r="G28" s="36">
        <v>75234.8</v>
      </c>
      <c r="H28" s="36">
        <f t="shared" si="0"/>
        <v>103.6</v>
      </c>
      <c r="I28" s="36">
        <v>77846.5</v>
      </c>
      <c r="J28" s="86">
        <f t="shared" si="1"/>
        <v>103.47</v>
      </c>
    </row>
    <row r="29" spans="1:10" s="37" customFormat="1" x14ac:dyDescent="0.25">
      <c r="A29" s="34" t="s">
        <v>48</v>
      </c>
      <c r="B29" s="35" t="s">
        <v>18</v>
      </c>
      <c r="C29" s="36">
        <v>3680.68</v>
      </c>
      <c r="D29" s="36">
        <v>4314.8999999999996</v>
      </c>
      <c r="E29" s="36">
        <v>5032.3</v>
      </c>
      <c r="F29" s="36">
        <f t="shared" si="2"/>
        <v>116.63</v>
      </c>
      <c r="G29" s="36">
        <v>4737.5</v>
      </c>
      <c r="H29" s="36">
        <f t="shared" si="0"/>
        <v>94.14</v>
      </c>
      <c r="I29" s="36">
        <v>4737.5</v>
      </c>
      <c r="J29" s="86">
        <f t="shared" si="1"/>
        <v>100</v>
      </c>
    </row>
    <row r="30" spans="1:10" s="37" customFormat="1" ht="31.5" x14ac:dyDescent="0.25">
      <c r="A30" s="34" t="s">
        <v>49</v>
      </c>
      <c r="B30" s="35" t="s">
        <v>176</v>
      </c>
      <c r="C30" s="36">
        <v>5826.21</v>
      </c>
      <c r="D30" s="36">
        <v>0</v>
      </c>
      <c r="E30" s="36">
        <v>89.7</v>
      </c>
      <c r="F30" s="36">
        <v>0</v>
      </c>
      <c r="G30" s="36">
        <v>89.7</v>
      </c>
      <c r="H30" s="36">
        <f t="shared" si="0"/>
        <v>100</v>
      </c>
      <c r="I30" s="36">
        <v>89.7</v>
      </c>
      <c r="J30" s="86">
        <f t="shared" si="1"/>
        <v>100</v>
      </c>
    </row>
    <row r="31" spans="1:10" s="37" customFormat="1" ht="31.5" x14ac:dyDescent="0.25">
      <c r="A31" s="34" t="s">
        <v>50</v>
      </c>
      <c r="B31" s="35" t="s">
        <v>19</v>
      </c>
      <c r="C31" s="36">
        <v>37745.550000000003</v>
      </c>
      <c r="D31" s="36">
        <v>29922.9</v>
      </c>
      <c r="E31" s="36">
        <v>27170.2</v>
      </c>
      <c r="F31" s="36">
        <f t="shared" si="2"/>
        <v>90.8</v>
      </c>
      <c r="G31" s="36">
        <v>27560.1</v>
      </c>
      <c r="H31" s="36">
        <f t="shared" si="0"/>
        <v>101.44</v>
      </c>
      <c r="I31" s="36">
        <v>28105.9</v>
      </c>
      <c r="J31" s="86">
        <f t="shared" si="1"/>
        <v>101.98</v>
      </c>
    </row>
    <row r="32" spans="1:10" s="37" customFormat="1" x14ac:dyDescent="0.25">
      <c r="A32" s="34" t="s">
        <v>51</v>
      </c>
      <c r="B32" s="35" t="s">
        <v>20</v>
      </c>
      <c r="C32" s="36">
        <v>12754.97</v>
      </c>
      <c r="D32" s="36">
        <v>2106.3000000000002</v>
      </c>
      <c r="E32" s="36">
        <v>6568.5</v>
      </c>
      <c r="F32" s="36">
        <f t="shared" si="2"/>
        <v>311.85000000000002</v>
      </c>
      <c r="G32" s="36">
        <v>6569.5</v>
      </c>
      <c r="H32" s="36">
        <f t="shared" si="0"/>
        <v>100.02</v>
      </c>
      <c r="I32" s="36">
        <v>6570.5</v>
      </c>
      <c r="J32" s="86">
        <f t="shared" si="1"/>
        <v>100.02</v>
      </c>
    </row>
    <row r="33" spans="1:12" s="37" customFormat="1" x14ac:dyDescent="0.25">
      <c r="A33" s="34" t="s">
        <v>52</v>
      </c>
      <c r="B33" s="35" t="s">
        <v>31</v>
      </c>
      <c r="C33" s="36">
        <v>2060.4299999999998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86">
        <v>0</v>
      </c>
    </row>
    <row r="34" spans="1:12" s="20" customFormat="1" x14ac:dyDescent="0.25">
      <c r="A34" s="34" t="s">
        <v>53</v>
      </c>
      <c r="B34" s="35" t="s">
        <v>21</v>
      </c>
      <c r="C34" s="38">
        <f>C35+C45+C46+C47</f>
        <v>2217823.62</v>
      </c>
      <c r="D34" s="38">
        <f>D35+D45+D46+D47</f>
        <v>2313944.6</v>
      </c>
      <c r="E34" s="38">
        <f>E35+E45+E46+E47</f>
        <v>2480216.1999999997</v>
      </c>
      <c r="F34" s="38">
        <f t="shared" si="2"/>
        <v>107.19</v>
      </c>
      <c r="G34" s="38">
        <f>G35+G45+G46+G47</f>
        <v>2397424</v>
      </c>
      <c r="H34" s="38">
        <f t="shared" si="0"/>
        <v>96.66</v>
      </c>
      <c r="I34" s="38">
        <f>I35+I45+I46+I47</f>
        <v>2382627.7999999998</v>
      </c>
      <c r="J34" s="84">
        <f t="shared" si="1"/>
        <v>99.38</v>
      </c>
    </row>
    <row r="35" spans="1:12" s="20" customFormat="1" ht="31.5" x14ac:dyDescent="0.25">
      <c r="A35" s="34" t="s">
        <v>54</v>
      </c>
      <c r="B35" s="35" t="s">
        <v>22</v>
      </c>
      <c r="C35" s="29">
        <f>C37+C42+C43+C44</f>
        <v>2216464.8600000003</v>
      </c>
      <c r="D35" s="29">
        <f>D37+D42+D43+D44</f>
        <v>2313944.6</v>
      </c>
      <c r="E35" s="29">
        <f>E37+E42+E43+E44</f>
        <v>2480216.1999999997</v>
      </c>
      <c r="F35" s="29">
        <f t="shared" si="2"/>
        <v>107.19</v>
      </c>
      <c r="G35" s="29">
        <f>G37+G42+G43+G44</f>
        <v>2397424</v>
      </c>
      <c r="H35" s="29">
        <f t="shared" si="0"/>
        <v>96.66</v>
      </c>
      <c r="I35" s="29">
        <f>I37+I42+I43+I44</f>
        <v>2382627.7999999998</v>
      </c>
      <c r="J35" s="30">
        <f t="shared" si="1"/>
        <v>99.38</v>
      </c>
    </row>
    <row r="36" spans="1:12" s="20" customFormat="1" x14ac:dyDescent="0.25">
      <c r="A36" s="32"/>
      <c r="B36" s="33" t="s">
        <v>3</v>
      </c>
      <c r="C36" s="3"/>
      <c r="D36" s="3"/>
      <c r="E36" s="3"/>
      <c r="F36" s="36"/>
      <c r="G36" s="3"/>
      <c r="H36" s="29"/>
      <c r="I36" s="3"/>
      <c r="J36" s="30"/>
    </row>
    <row r="37" spans="1:12" s="20" customFormat="1" ht="31.5" x14ac:dyDescent="0.25">
      <c r="A37" s="34" t="s">
        <v>55</v>
      </c>
      <c r="B37" s="35" t="s">
        <v>23</v>
      </c>
      <c r="C37" s="36">
        <f>SUM(C39:C41)</f>
        <v>702620.70000000007</v>
      </c>
      <c r="D37" s="36">
        <f>SUM(D39:D41)</f>
        <v>774607.79999999993</v>
      </c>
      <c r="E37" s="36">
        <f>SUM(E39:E41)</f>
        <v>909400.5</v>
      </c>
      <c r="F37" s="36">
        <f t="shared" si="2"/>
        <v>117.4</v>
      </c>
      <c r="G37" s="36">
        <f>SUM(G39:G41)</f>
        <v>809104.1</v>
      </c>
      <c r="H37" s="36">
        <f t="shared" si="0"/>
        <v>88.97</v>
      </c>
      <c r="I37" s="36">
        <f>SUM(I39:I41)</f>
        <v>799699.8</v>
      </c>
      <c r="J37" s="86">
        <f t="shared" si="1"/>
        <v>98.84</v>
      </c>
    </row>
    <row r="38" spans="1:12" s="20" customFormat="1" x14ac:dyDescent="0.25">
      <c r="A38" s="32"/>
      <c r="B38" s="41" t="s">
        <v>3</v>
      </c>
      <c r="C38" s="3"/>
      <c r="D38" s="3"/>
      <c r="E38" s="3"/>
      <c r="F38" s="36"/>
      <c r="G38" s="3"/>
      <c r="H38" s="29"/>
      <c r="I38" s="3"/>
      <c r="J38" s="30"/>
    </row>
    <row r="39" spans="1:12" s="20" customFormat="1" ht="47.25" x14ac:dyDescent="0.25">
      <c r="A39" s="42" t="s">
        <v>57</v>
      </c>
      <c r="B39" s="43" t="s">
        <v>181</v>
      </c>
      <c r="C39" s="3">
        <v>654162.9</v>
      </c>
      <c r="D39" s="3">
        <v>762526.7</v>
      </c>
      <c r="E39" s="3">
        <v>839846.3</v>
      </c>
      <c r="F39" s="3">
        <f t="shared" si="2"/>
        <v>110.14</v>
      </c>
      <c r="G39" s="3">
        <v>726267.4</v>
      </c>
      <c r="H39" s="3">
        <f t="shared" si="0"/>
        <v>86.48</v>
      </c>
      <c r="I39" s="3">
        <v>762584.3</v>
      </c>
      <c r="J39" s="85">
        <f t="shared" si="1"/>
        <v>105</v>
      </c>
    </row>
    <row r="40" spans="1:12" s="20" customFormat="1" ht="31.5" x14ac:dyDescent="0.25">
      <c r="A40" s="42" t="s">
        <v>56</v>
      </c>
      <c r="B40" s="43" t="s">
        <v>24</v>
      </c>
      <c r="C40" s="3">
        <v>21186</v>
      </c>
      <c r="D40" s="3">
        <v>12081.1</v>
      </c>
      <c r="E40" s="3">
        <v>69554.2</v>
      </c>
      <c r="F40" s="3">
        <f t="shared" si="2"/>
        <v>575.73</v>
      </c>
      <c r="G40" s="3">
        <v>82836.7</v>
      </c>
      <c r="H40" s="3">
        <f t="shared" si="0"/>
        <v>119.1</v>
      </c>
      <c r="I40" s="3">
        <v>37115.5</v>
      </c>
      <c r="J40" s="85">
        <f t="shared" si="1"/>
        <v>44.81</v>
      </c>
    </row>
    <row r="41" spans="1:12" s="20" customFormat="1" x14ac:dyDescent="0.25">
      <c r="A41" s="42" t="s">
        <v>166</v>
      </c>
      <c r="B41" s="43" t="s">
        <v>167</v>
      </c>
      <c r="C41" s="3">
        <f>19385.4+6294+1592.4</f>
        <v>27271.800000000003</v>
      </c>
      <c r="D41" s="3">
        <v>0</v>
      </c>
      <c r="E41" s="3">
        <v>0</v>
      </c>
      <c r="F41" s="3"/>
      <c r="G41" s="3">
        <v>0</v>
      </c>
      <c r="H41" s="3"/>
      <c r="I41" s="3">
        <v>0</v>
      </c>
      <c r="J41" s="85"/>
    </row>
    <row r="42" spans="1:12" s="20" customFormat="1" ht="31.5" x14ac:dyDescent="0.25">
      <c r="A42" s="32" t="s">
        <v>58</v>
      </c>
      <c r="B42" s="41" t="s">
        <v>25</v>
      </c>
      <c r="C42" s="3">
        <v>137841.1</v>
      </c>
      <c r="D42" s="3">
        <v>97551.5</v>
      </c>
      <c r="E42" s="3">
        <v>116534.5</v>
      </c>
      <c r="F42" s="3">
        <f t="shared" si="2"/>
        <v>119.46</v>
      </c>
      <c r="G42" s="3">
        <v>132647</v>
      </c>
      <c r="H42" s="3">
        <f t="shared" si="0"/>
        <v>113.83</v>
      </c>
      <c r="I42" s="3">
        <v>137223.79999999999</v>
      </c>
      <c r="J42" s="85">
        <f t="shared" si="1"/>
        <v>103.45</v>
      </c>
    </row>
    <row r="43" spans="1:12" s="20" customFormat="1" ht="31.5" x14ac:dyDescent="0.25">
      <c r="A43" s="32" t="s">
        <v>59</v>
      </c>
      <c r="B43" s="41" t="s">
        <v>26</v>
      </c>
      <c r="C43" s="3">
        <v>1333766.81</v>
      </c>
      <c r="D43" s="3">
        <v>1404531.1</v>
      </c>
      <c r="E43" s="3">
        <v>1414792.4</v>
      </c>
      <c r="F43" s="3">
        <f t="shared" si="2"/>
        <v>100.73</v>
      </c>
      <c r="G43" s="3">
        <v>1416184.1</v>
      </c>
      <c r="H43" s="3">
        <f t="shared" si="0"/>
        <v>100.1</v>
      </c>
      <c r="I43" s="3">
        <v>1406215.4</v>
      </c>
      <c r="J43" s="85">
        <f t="shared" si="1"/>
        <v>99.3</v>
      </c>
    </row>
    <row r="44" spans="1:12" s="20" customFormat="1" x14ac:dyDescent="0.25">
      <c r="A44" s="32" t="s">
        <v>60</v>
      </c>
      <c r="B44" s="41" t="s">
        <v>27</v>
      </c>
      <c r="C44" s="3">
        <v>42236.25</v>
      </c>
      <c r="D44" s="3">
        <v>37254.199999999997</v>
      </c>
      <c r="E44" s="3">
        <v>39488.800000000003</v>
      </c>
      <c r="F44" s="3">
        <f t="shared" si="2"/>
        <v>106</v>
      </c>
      <c r="G44" s="3">
        <v>39488.800000000003</v>
      </c>
      <c r="H44" s="3">
        <f t="shared" si="0"/>
        <v>100</v>
      </c>
      <c r="I44" s="3">
        <v>39488.800000000003</v>
      </c>
      <c r="J44" s="85">
        <f t="shared" si="1"/>
        <v>100</v>
      </c>
    </row>
    <row r="45" spans="1:12" s="20" customFormat="1" x14ac:dyDescent="0.25">
      <c r="A45" s="34" t="s">
        <v>61</v>
      </c>
      <c r="B45" s="44" t="s">
        <v>28</v>
      </c>
      <c r="C45" s="36">
        <v>2905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86">
        <v>0</v>
      </c>
    </row>
    <row r="46" spans="1:12" s="20" customFormat="1" ht="63" x14ac:dyDescent="0.25">
      <c r="A46" s="34" t="s">
        <v>62</v>
      </c>
      <c r="B46" s="44" t="s">
        <v>177</v>
      </c>
      <c r="C46" s="36">
        <v>1539.32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86">
        <v>0</v>
      </c>
    </row>
    <row r="47" spans="1:12" s="20" customFormat="1" ht="47.25" x14ac:dyDescent="0.25">
      <c r="A47" s="34" t="s">
        <v>63</v>
      </c>
      <c r="B47" s="44" t="s">
        <v>178</v>
      </c>
      <c r="C47" s="36">
        <v>-3085.56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86">
        <v>0</v>
      </c>
    </row>
    <row r="48" spans="1:12" s="20" customFormat="1" ht="26.45" customHeight="1" x14ac:dyDescent="0.25">
      <c r="A48" s="45"/>
      <c r="B48" s="46" t="s">
        <v>29</v>
      </c>
      <c r="C48" s="47">
        <f>C9+C34</f>
        <v>3029681.59</v>
      </c>
      <c r="D48" s="47">
        <f>D9+D34</f>
        <v>3101569.7</v>
      </c>
      <c r="E48" s="47">
        <f>E9+E34</f>
        <v>3218952.0999999996</v>
      </c>
      <c r="F48" s="29">
        <f t="shared" si="2"/>
        <v>103.78</v>
      </c>
      <c r="G48" s="47">
        <f>G9+G34</f>
        <v>3150706.3</v>
      </c>
      <c r="H48" s="29">
        <f t="shared" si="0"/>
        <v>97.88</v>
      </c>
      <c r="I48" s="47">
        <f>I9+I34</f>
        <v>3145423.5999999996</v>
      </c>
      <c r="J48" s="30">
        <f t="shared" si="1"/>
        <v>99.83</v>
      </c>
      <c r="L48" s="48"/>
    </row>
    <row r="49" spans="1:10" ht="22.9" customHeight="1" x14ac:dyDescent="0.25">
      <c r="A49" s="49"/>
      <c r="B49" s="50" t="s">
        <v>64</v>
      </c>
      <c r="C49" s="51"/>
      <c r="D49" s="52"/>
      <c r="E49" s="52"/>
      <c r="F49" s="36"/>
      <c r="G49" s="51"/>
      <c r="H49" s="29"/>
      <c r="I49" s="51"/>
      <c r="J49" s="30"/>
    </row>
    <row r="50" spans="1:10" x14ac:dyDescent="0.25">
      <c r="A50" s="53" t="s">
        <v>118</v>
      </c>
      <c r="B50" s="54" t="s">
        <v>65</v>
      </c>
      <c r="C50" s="55">
        <f>SUM(C51:C58)</f>
        <v>387882.04000000004</v>
      </c>
      <c r="D50" s="55">
        <f>SUM(D51:D58)</f>
        <v>411389.6</v>
      </c>
      <c r="E50" s="55">
        <f>SUM(E51:E58)</f>
        <v>458227</v>
      </c>
      <c r="F50" s="36">
        <f t="shared" si="2"/>
        <v>111.39</v>
      </c>
      <c r="G50" s="55">
        <f>SUM(G51:G58)</f>
        <v>491353.7</v>
      </c>
      <c r="H50" s="36">
        <f>ROUND(G50/E50*100,2)</f>
        <v>107.23</v>
      </c>
      <c r="I50" s="87">
        <f>SUM(I51:I58)</f>
        <v>531922.5</v>
      </c>
      <c r="J50" s="86">
        <f t="shared" si="1"/>
        <v>108.26</v>
      </c>
    </row>
    <row r="51" spans="1:10" ht="31.5" x14ac:dyDescent="0.25">
      <c r="A51" s="56" t="s">
        <v>119</v>
      </c>
      <c r="B51" s="57" t="s">
        <v>66</v>
      </c>
      <c r="C51" s="58">
        <v>7029.99</v>
      </c>
      <c r="D51" s="59">
        <v>5784</v>
      </c>
      <c r="E51" s="60">
        <v>6040</v>
      </c>
      <c r="F51" s="3">
        <f t="shared" si="2"/>
        <v>104.43</v>
      </c>
      <c r="G51" s="61">
        <v>6284</v>
      </c>
      <c r="H51" s="3">
        <f t="shared" si="0"/>
        <v>104.04</v>
      </c>
      <c r="I51" s="61">
        <v>6284</v>
      </c>
      <c r="J51" s="85">
        <f t="shared" si="1"/>
        <v>100</v>
      </c>
    </row>
    <row r="52" spans="1:10" ht="47.25" x14ac:dyDescent="0.25">
      <c r="A52" s="56" t="s">
        <v>120</v>
      </c>
      <c r="B52" s="57" t="s">
        <v>67</v>
      </c>
      <c r="C52" s="58">
        <v>19382.73</v>
      </c>
      <c r="D52" s="59">
        <v>19528</v>
      </c>
      <c r="E52" s="60">
        <v>16874</v>
      </c>
      <c r="F52" s="3">
        <f t="shared" si="2"/>
        <v>86.41</v>
      </c>
      <c r="G52" s="61">
        <v>17413</v>
      </c>
      <c r="H52" s="3">
        <f t="shared" si="0"/>
        <v>103.19</v>
      </c>
      <c r="I52" s="61">
        <v>17413</v>
      </c>
      <c r="J52" s="85">
        <f t="shared" si="1"/>
        <v>100</v>
      </c>
    </row>
    <row r="53" spans="1:10" ht="63" x14ac:dyDescent="0.25">
      <c r="A53" s="56" t="s">
        <v>121</v>
      </c>
      <c r="B53" s="57" t="s">
        <v>68</v>
      </c>
      <c r="C53" s="58">
        <v>148753.54</v>
      </c>
      <c r="D53" s="59">
        <v>153380</v>
      </c>
      <c r="E53" s="60">
        <v>182127</v>
      </c>
      <c r="F53" s="3">
        <f t="shared" si="2"/>
        <v>118.74</v>
      </c>
      <c r="G53" s="61">
        <v>187422</v>
      </c>
      <c r="H53" s="3">
        <f t="shared" si="0"/>
        <v>102.91</v>
      </c>
      <c r="I53" s="61">
        <v>187422</v>
      </c>
      <c r="J53" s="85">
        <f t="shared" si="1"/>
        <v>100</v>
      </c>
    </row>
    <row r="54" spans="1:10" x14ac:dyDescent="0.25">
      <c r="A54" s="56" t="s">
        <v>122</v>
      </c>
      <c r="B54" s="57" t="s">
        <v>69</v>
      </c>
      <c r="C54" s="58">
        <v>6.2</v>
      </c>
      <c r="D54" s="62">
        <v>4.5</v>
      </c>
      <c r="E54" s="60">
        <v>0.7</v>
      </c>
      <c r="F54" s="3">
        <f t="shared" si="2"/>
        <v>15.56</v>
      </c>
      <c r="G54" s="61">
        <v>7.5</v>
      </c>
      <c r="H54" s="3">
        <f t="shared" si="0"/>
        <v>1071.43</v>
      </c>
      <c r="I54" s="61">
        <v>0.6</v>
      </c>
      <c r="J54" s="85">
        <f t="shared" si="1"/>
        <v>8</v>
      </c>
    </row>
    <row r="55" spans="1:10" ht="47.25" x14ac:dyDescent="0.25">
      <c r="A55" s="56" t="s">
        <v>123</v>
      </c>
      <c r="B55" s="57" t="s">
        <v>70</v>
      </c>
      <c r="C55" s="58">
        <v>56037.03</v>
      </c>
      <c r="D55" s="59">
        <v>55938</v>
      </c>
      <c r="E55" s="60">
        <v>50952</v>
      </c>
      <c r="F55" s="3">
        <f t="shared" si="2"/>
        <v>91.09</v>
      </c>
      <c r="G55" s="61">
        <v>52935</v>
      </c>
      <c r="H55" s="3">
        <f t="shared" si="0"/>
        <v>103.89</v>
      </c>
      <c r="I55" s="61">
        <v>52935</v>
      </c>
      <c r="J55" s="85">
        <f t="shared" si="1"/>
        <v>100</v>
      </c>
    </row>
    <row r="56" spans="1:10" hidden="1" x14ac:dyDescent="0.25">
      <c r="A56" s="56" t="s">
        <v>171</v>
      </c>
      <c r="B56" s="57" t="s">
        <v>170</v>
      </c>
      <c r="C56" s="58">
        <v>0</v>
      </c>
      <c r="D56" s="59">
        <v>0</v>
      </c>
      <c r="E56" s="60">
        <v>0</v>
      </c>
      <c r="F56" s="3"/>
      <c r="G56" s="60">
        <v>0</v>
      </c>
      <c r="H56" s="29"/>
      <c r="I56" s="60">
        <v>0</v>
      </c>
      <c r="J56" s="30"/>
    </row>
    <row r="57" spans="1:10" x14ac:dyDescent="0.25">
      <c r="A57" s="56" t="s">
        <v>124</v>
      </c>
      <c r="B57" s="57" t="s">
        <v>71</v>
      </c>
      <c r="C57" s="58">
        <v>0</v>
      </c>
      <c r="D57" s="59">
        <v>2500</v>
      </c>
      <c r="E57" s="60">
        <v>9320.2999999999993</v>
      </c>
      <c r="F57" s="3">
        <f t="shared" si="2"/>
        <v>372.81</v>
      </c>
      <c r="G57" s="60">
        <v>2500</v>
      </c>
      <c r="H57" s="3">
        <f t="shared" si="0"/>
        <v>26.82</v>
      </c>
      <c r="I57" s="60">
        <v>2500</v>
      </c>
      <c r="J57" s="85">
        <f t="shared" si="1"/>
        <v>100</v>
      </c>
    </row>
    <row r="58" spans="1:10" x14ac:dyDescent="0.25">
      <c r="A58" s="56" t="s">
        <v>125</v>
      </c>
      <c r="B58" s="57" t="s">
        <v>72</v>
      </c>
      <c r="C58" s="58">
        <v>156672.54999999999</v>
      </c>
      <c r="D58" s="59">
        <v>174255.1</v>
      </c>
      <c r="E58" s="60">
        <v>192913</v>
      </c>
      <c r="F58" s="3">
        <f t="shared" si="2"/>
        <v>110.71</v>
      </c>
      <c r="G58" s="60">
        <v>224792.2</v>
      </c>
      <c r="H58" s="3">
        <f t="shared" si="0"/>
        <v>116.53</v>
      </c>
      <c r="I58" s="60">
        <v>265367.90000000002</v>
      </c>
      <c r="J58" s="85">
        <f t="shared" si="1"/>
        <v>118.05</v>
      </c>
    </row>
    <row r="59" spans="1:10" ht="31.5" x14ac:dyDescent="0.25">
      <c r="A59" s="56" t="s">
        <v>126</v>
      </c>
      <c r="B59" s="54" t="s">
        <v>73</v>
      </c>
      <c r="C59" s="55">
        <f>SUM(C60:C62)</f>
        <v>13262.68</v>
      </c>
      <c r="D59" s="55">
        <f>SUM(D60:D62)</f>
        <v>18262.399999999998</v>
      </c>
      <c r="E59" s="55">
        <f>SUM(E60:E62)</f>
        <v>15150.7</v>
      </c>
      <c r="F59" s="36">
        <f t="shared" si="2"/>
        <v>82.96</v>
      </c>
      <c r="G59" s="55">
        <f>SUM(G60:G62)</f>
        <v>11464.4</v>
      </c>
      <c r="H59" s="36">
        <f t="shared" si="0"/>
        <v>75.67</v>
      </c>
      <c r="I59" s="87">
        <f>SUM(I60:I62)</f>
        <v>11533.5</v>
      </c>
      <c r="J59" s="86">
        <f t="shared" si="1"/>
        <v>100.6</v>
      </c>
    </row>
    <row r="60" spans="1:10" x14ac:dyDescent="0.25">
      <c r="A60" s="56" t="s">
        <v>127</v>
      </c>
      <c r="B60" s="57" t="s">
        <v>74</v>
      </c>
      <c r="C60" s="58">
        <v>5211.4799999999996</v>
      </c>
      <c r="D60" s="59">
        <v>5281.2</v>
      </c>
      <c r="E60" s="60">
        <v>5651.8</v>
      </c>
      <c r="F60" s="3">
        <f t="shared" si="2"/>
        <v>107.02</v>
      </c>
      <c r="G60" s="61">
        <v>5880.8</v>
      </c>
      <c r="H60" s="3">
        <f t="shared" si="0"/>
        <v>104.05</v>
      </c>
      <c r="I60" s="61">
        <v>6055.9</v>
      </c>
      <c r="J60" s="85">
        <f t="shared" si="1"/>
        <v>102.98</v>
      </c>
    </row>
    <row r="61" spans="1:10" ht="47.25" x14ac:dyDescent="0.25">
      <c r="A61" s="56" t="s">
        <v>128</v>
      </c>
      <c r="B61" s="57" t="s">
        <v>190</v>
      </c>
      <c r="C61" s="58">
        <v>3955.82</v>
      </c>
      <c r="D61" s="59">
        <v>9475.1</v>
      </c>
      <c r="E61" s="60">
        <v>2735.9</v>
      </c>
      <c r="F61" s="3">
        <f t="shared" si="2"/>
        <v>28.87</v>
      </c>
      <c r="G61" s="61">
        <v>2821.6</v>
      </c>
      <c r="H61" s="3">
        <f t="shared" si="0"/>
        <v>103.13</v>
      </c>
      <c r="I61" s="61">
        <v>2715.6</v>
      </c>
      <c r="J61" s="85">
        <f t="shared" si="1"/>
        <v>96.24</v>
      </c>
    </row>
    <row r="62" spans="1:10" ht="31.5" x14ac:dyDescent="0.25">
      <c r="A62" s="56" t="s">
        <v>129</v>
      </c>
      <c r="B62" s="57" t="s">
        <v>75</v>
      </c>
      <c r="C62" s="58">
        <v>4095.38</v>
      </c>
      <c r="D62" s="59">
        <v>3506.1</v>
      </c>
      <c r="E62" s="60">
        <v>6763</v>
      </c>
      <c r="F62" s="3">
        <f t="shared" si="2"/>
        <v>192.89</v>
      </c>
      <c r="G62" s="61">
        <v>2762</v>
      </c>
      <c r="H62" s="3">
        <f t="shared" si="0"/>
        <v>40.840000000000003</v>
      </c>
      <c r="I62" s="61">
        <v>2762</v>
      </c>
      <c r="J62" s="85">
        <f t="shared" si="1"/>
        <v>100</v>
      </c>
    </row>
    <row r="63" spans="1:10" x14ac:dyDescent="0.25">
      <c r="A63" s="53" t="s">
        <v>130</v>
      </c>
      <c r="B63" s="54" t="s">
        <v>76</v>
      </c>
      <c r="C63" s="55">
        <f>SUM(C64:C70)</f>
        <v>192652.18</v>
      </c>
      <c r="D63" s="55">
        <f>SUM(D64:D70)</f>
        <v>175370.5</v>
      </c>
      <c r="E63" s="55">
        <f>SUM(E64:E70)</f>
        <v>186350.58000000002</v>
      </c>
      <c r="F63" s="36">
        <f t="shared" si="2"/>
        <v>106.26</v>
      </c>
      <c r="G63" s="55">
        <f>SUM(G64:G70)</f>
        <v>117984.7</v>
      </c>
      <c r="H63" s="36">
        <f t="shared" si="0"/>
        <v>63.31</v>
      </c>
      <c r="I63" s="87">
        <f>SUM(I64:I70)</f>
        <v>103107.37999999999</v>
      </c>
      <c r="J63" s="86">
        <f t="shared" si="1"/>
        <v>87.39</v>
      </c>
    </row>
    <row r="64" spans="1:10" x14ac:dyDescent="0.25">
      <c r="A64" s="56" t="s">
        <v>131</v>
      </c>
      <c r="B64" s="57" t="s">
        <v>77</v>
      </c>
      <c r="C64" s="58">
        <v>5139.71</v>
      </c>
      <c r="D64" s="59">
        <v>2811.1</v>
      </c>
      <c r="E64" s="60">
        <v>5962.8</v>
      </c>
      <c r="F64" s="3">
        <f t="shared" si="2"/>
        <v>212.12</v>
      </c>
      <c r="G64" s="61">
        <v>5962.8</v>
      </c>
      <c r="H64" s="3">
        <f t="shared" si="0"/>
        <v>100</v>
      </c>
      <c r="I64" s="61">
        <v>5962.8</v>
      </c>
      <c r="J64" s="85">
        <f t="shared" si="1"/>
        <v>100</v>
      </c>
    </row>
    <row r="65" spans="1:10" x14ac:dyDescent="0.25">
      <c r="A65" s="56" t="s">
        <v>132</v>
      </c>
      <c r="B65" s="57" t="s">
        <v>78</v>
      </c>
      <c r="C65" s="58">
        <v>1699.6</v>
      </c>
      <c r="D65" s="59">
        <v>1747.3</v>
      </c>
      <c r="E65" s="60">
        <v>1730.8</v>
      </c>
      <c r="F65" s="3">
        <f t="shared" si="2"/>
        <v>99.06</v>
      </c>
      <c r="G65" s="61">
        <v>1462.7</v>
      </c>
      <c r="H65" s="3">
        <f t="shared" si="0"/>
        <v>84.51</v>
      </c>
      <c r="I65" s="61">
        <v>1381.3</v>
      </c>
      <c r="J65" s="85">
        <f t="shared" si="1"/>
        <v>94.43</v>
      </c>
    </row>
    <row r="66" spans="1:10" x14ac:dyDescent="0.25">
      <c r="A66" s="56" t="s">
        <v>164</v>
      </c>
      <c r="B66" s="57" t="s">
        <v>165</v>
      </c>
      <c r="C66" s="58">
        <v>331.42</v>
      </c>
      <c r="D66" s="59">
        <v>662.4</v>
      </c>
      <c r="E66" s="60">
        <v>0</v>
      </c>
      <c r="F66" s="3">
        <f t="shared" si="2"/>
        <v>0</v>
      </c>
      <c r="G66" s="61">
        <v>0</v>
      </c>
      <c r="H66" s="3">
        <v>0</v>
      </c>
      <c r="I66" s="61">
        <v>0</v>
      </c>
      <c r="J66" s="85">
        <v>0</v>
      </c>
    </row>
    <row r="67" spans="1:10" x14ac:dyDescent="0.25">
      <c r="A67" s="56" t="s">
        <v>133</v>
      </c>
      <c r="B67" s="57" t="s">
        <v>79</v>
      </c>
      <c r="C67" s="58">
        <v>29920.52</v>
      </c>
      <c r="D67" s="59">
        <v>38000</v>
      </c>
      <c r="E67" s="60">
        <v>39000</v>
      </c>
      <c r="F67" s="3">
        <f t="shared" si="2"/>
        <v>102.63</v>
      </c>
      <c r="G67" s="61">
        <v>23600</v>
      </c>
      <c r="H67" s="3">
        <f t="shared" si="0"/>
        <v>60.51</v>
      </c>
      <c r="I67" s="61">
        <v>23600</v>
      </c>
      <c r="J67" s="85">
        <f t="shared" si="1"/>
        <v>100</v>
      </c>
    </row>
    <row r="68" spans="1:10" x14ac:dyDescent="0.25">
      <c r="A68" s="56" t="s">
        <v>134</v>
      </c>
      <c r="B68" s="57" t="s">
        <v>80</v>
      </c>
      <c r="C68" s="58">
        <v>136824.46</v>
      </c>
      <c r="D68" s="59">
        <v>119388.8</v>
      </c>
      <c r="E68" s="60">
        <v>125011.1</v>
      </c>
      <c r="F68" s="3">
        <f t="shared" si="2"/>
        <v>104.71</v>
      </c>
      <c r="G68" s="61">
        <v>72471.42</v>
      </c>
      <c r="H68" s="3">
        <f t="shared" si="0"/>
        <v>57.97</v>
      </c>
      <c r="I68" s="61">
        <v>57768.800000000003</v>
      </c>
      <c r="J68" s="85">
        <f t="shared" si="1"/>
        <v>79.709999999999994</v>
      </c>
    </row>
    <row r="69" spans="1:10" x14ac:dyDescent="0.25">
      <c r="A69" s="56" t="s">
        <v>135</v>
      </c>
      <c r="B69" s="57" t="s">
        <v>81</v>
      </c>
      <c r="C69" s="58">
        <v>4395.6499999999996</v>
      </c>
      <c r="D69" s="59">
        <v>4540</v>
      </c>
      <c r="E69" s="60">
        <v>5038</v>
      </c>
      <c r="F69" s="3">
        <f t="shared" si="2"/>
        <v>110.97</v>
      </c>
      <c r="G69" s="61">
        <v>5038</v>
      </c>
      <c r="H69" s="3">
        <f t="shared" si="0"/>
        <v>100</v>
      </c>
      <c r="I69" s="61">
        <v>5038</v>
      </c>
      <c r="J69" s="85">
        <f t="shared" si="1"/>
        <v>100</v>
      </c>
    </row>
    <row r="70" spans="1:10" x14ac:dyDescent="0.25">
      <c r="A70" s="56" t="s">
        <v>136</v>
      </c>
      <c r="B70" s="57" t="s">
        <v>82</v>
      </c>
      <c r="C70" s="58">
        <v>14340.82</v>
      </c>
      <c r="D70" s="59">
        <v>8220.9</v>
      </c>
      <c r="E70" s="60">
        <v>9607.8799999999992</v>
      </c>
      <c r="F70" s="3">
        <f t="shared" si="2"/>
        <v>116.87</v>
      </c>
      <c r="G70" s="61">
        <v>9449.7800000000007</v>
      </c>
      <c r="H70" s="3">
        <f t="shared" si="0"/>
        <v>98.35</v>
      </c>
      <c r="I70" s="61">
        <v>9356.48</v>
      </c>
      <c r="J70" s="85">
        <f t="shared" si="1"/>
        <v>99.01</v>
      </c>
    </row>
    <row r="71" spans="1:10" x14ac:dyDescent="0.25">
      <c r="A71" s="53" t="s">
        <v>137</v>
      </c>
      <c r="B71" s="54" t="s">
        <v>83</v>
      </c>
      <c r="C71" s="55">
        <f t="shared" ref="C71:I71" si="3">SUM(C72:C75)</f>
        <v>255221.36</v>
      </c>
      <c r="D71" s="55">
        <f>SUM(D72:D75)</f>
        <v>220388.80000000002</v>
      </c>
      <c r="E71" s="55">
        <f t="shared" si="3"/>
        <v>224309.62</v>
      </c>
      <c r="F71" s="36">
        <f t="shared" si="2"/>
        <v>101.78</v>
      </c>
      <c r="G71" s="55">
        <f t="shared" si="3"/>
        <v>196226.69999999998</v>
      </c>
      <c r="H71" s="36">
        <f t="shared" si="0"/>
        <v>87.48</v>
      </c>
      <c r="I71" s="87">
        <f t="shared" si="3"/>
        <v>173698.12</v>
      </c>
      <c r="J71" s="86">
        <f t="shared" si="1"/>
        <v>88.52</v>
      </c>
    </row>
    <row r="72" spans="1:10" x14ac:dyDescent="0.25">
      <c r="A72" s="56" t="s">
        <v>138</v>
      </c>
      <c r="B72" s="57" t="s">
        <v>84</v>
      </c>
      <c r="C72" s="58">
        <v>10211.459999999999</v>
      </c>
      <c r="D72" s="59">
        <v>13696.1</v>
      </c>
      <c r="E72" s="60">
        <v>29184.720000000001</v>
      </c>
      <c r="F72" s="3">
        <f t="shared" si="2"/>
        <v>213.09</v>
      </c>
      <c r="G72" s="61">
        <v>30829.8</v>
      </c>
      <c r="H72" s="3">
        <f t="shared" si="0"/>
        <v>105.64</v>
      </c>
      <c r="I72" s="61">
        <v>29177.7</v>
      </c>
      <c r="J72" s="85">
        <f t="shared" si="1"/>
        <v>94.64</v>
      </c>
    </row>
    <row r="73" spans="1:10" x14ac:dyDescent="0.25">
      <c r="A73" s="56" t="s">
        <v>139</v>
      </c>
      <c r="B73" s="57" t="s">
        <v>85</v>
      </c>
      <c r="C73" s="58">
        <v>28771.91</v>
      </c>
      <c r="D73" s="59">
        <v>14124.7</v>
      </c>
      <c r="E73" s="60">
        <v>8751.7000000000007</v>
      </c>
      <c r="F73" s="3">
        <f t="shared" si="2"/>
        <v>61.96</v>
      </c>
      <c r="G73" s="61">
        <v>24614.799999999999</v>
      </c>
      <c r="H73" s="3">
        <f t="shared" ref="H73:H115" si="4">ROUND(G73/E73*100,2)</f>
        <v>281.26</v>
      </c>
      <c r="I73" s="61">
        <v>24923.5</v>
      </c>
      <c r="J73" s="85">
        <f t="shared" ref="J73:J115" si="5">ROUND(I73/G73*100,2)</f>
        <v>101.25</v>
      </c>
    </row>
    <row r="74" spans="1:10" x14ac:dyDescent="0.25">
      <c r="A74" s="56" t="s">
        <v>140</v>
      </c>
      <c r="B74" s="57" t="s">
        <v>86</v>
      </c>
      <c r="C74" s="58">
        <v>157638.39999999999</v>
      </c>
      <c r="D74" s="59">
        <v>133421.1</v>
      </c>
      <c r="E74" s="60">
        <v>125996.8</v>
      </c>
      <c r="F74" s="3">
        <f t="shared" si="2"/>
        <v>94.44</v>
      </c>
      <c r="G74" s="61">
        <v>79779.7</v>
      </c>
      <c r="H74" s="3">
        <f t="shared" si="4"/>
        <v>63.32</v>
      </c>
      <c r="I74" s="61">
        <v>58594.52</v>
      </c>
      <c r="J74" s="85">
        <f t="shared" si="5"/>
        <v>73.45</v>
      </c>
    </row>
    <row r="75" spans="1:10" ht="31.5" x14ac:dyDescent="0.25">
      <c r="A75" s="56" t="s">
        <v>141</v>
      </c>
      <c r="B75" s="57" t="s">
        <v>87</v>
      </c>
      <c r="C75" s="58">
        <v>58599.59</v>
      </c>
      <c r="D75" s="59">
        <v>59146.9</v>
      </c>
      <c r="E75" s="60">
        <v>60376.4</v>
      </c>
      <c r="F75" s="3">
        <f t="shared" ref="F75:F118" si="6">ROUND(E75/D75*100,2)</f>
        <v>102.08</v>
      </c>
      <c r="G75" s="61">
        <v>61002.400000000001</v>
      </c>
      <c r="H75" s="3">
        <f t="shared" si="4"/>
        <v>101.04</v>
      </c>
      <c r="I75" s="61">
        <v>61002.400000000001</v>
      </c>
      <c r="J75" s="85">
        <f t="shared" si="5"/>
        <v>100</v>
      </c>
    </row>
    <row r="76" spans="1:10" x14ac:dyDescent="0.25">
      <c r="A76" s="53" t="s">
        <v>142</v>
      </c>
      <c r="B76" s="54" t="s">
        <v>88</v>
      </c>
      <c r="C76" s="55">
        <f>C78</f>
        <v>768.27</v>
      </c>
      <c r="D76" s="55">
        <f>D78</f>
        <v>835</v>
      </c>
      <c r="E76" s="55">
        <f>E78</f>
        <v>1549.1</v>
      </c>
      <c r="F76" s="36">
        <f t="shared" si="6"/>
        <v>185.52</v>
      </c>
      <c r="G76" s="55">
        <f>G78</f>
        <v>1018.2</v>
      </c>
      <c r="H76" s="36">
        <f t="shared" si="4"/>
        <v>65.73</v>
      </c>
      <c r="I76" s="87">
        <f>I78</f>
        <v>1004.8</v>
      </c>
      <c r="J76" s="86">
        <f t="shared" si="5"/>
        <v>98.68</v>
      </c>
    </row>
    <row r="77" spans="1:10" hidden="1" x14ac:dyDescent="0.25">
      <c r="A77" s="56" t="s">
        <v>160</v>
      </c>
      <c r="B77" s="57" t="s">
        <v>161</v>
      </c>
      <c r="C77" s="62">
        <v>0</v>
      </c>
      <c r="D77" s="62">
        <v>0</v>
      </c>
      <c r="E77" s="62">
        <v>0</v>
      </c>
      <c r="F77" s="36" t="e">
        <f t="shared" si="6"/>
        <v>#DIV/0!</v>
      </c>
      <c r="G77" s="62">
        <v>0</v>
      </c>
      <c r="H77" s="36" t="e">
        <f t="shared" si="4"/>
        <v>#DIV/0!</v>
      </c>
      <c r="I77" s="88">
        <v>0</v>
      </c>
      <c r="J77" s="86" t="e">
        <f t="shared" si="5"/>
        <v>#DIV/0!</v>
      </c>
    </row>
    <row r="78" spans="1:10" x14ac:dyDescent="0.25">
      <c r="A78" s="56" t="s">
        <v>143</v>
      </c>
      <c r="B78" s="57" t="s">
        <v>89</v>
      </c>
      <c r="C78" s="58">
        <v>768.27</v>
      </c>
      <c r="D78" s="59">
        <v>835</v>
      </c>
      <c r="E78" s="60">
        <v>1549.1</v>
      </c>
      <c r="F78" s="3">
        <f t="shared" si="6"/>
        <v>185.52</v>
      </c>
      <c r="G78" s="63">
        <v>1018.2</v>
      </c>
      <c r="H78" s="3">
        <f t="shared" si="4"/>
        <v>65.73</v>
      </c>
      <c r="I78" s="60">
        <v>1004.8</v>
      </c>
      <c r="J78" s="85">
        <f t="shared" si="5"/>
        <v>98.68</v>
      </c>
    </row>
    <row r="79" spans="1:10" x14ac:dyDescent="0.25">
      <c r="A79" s="53" t="s">
        <v>144</v>
      </c>
      <c r="B79" s="54" t="s">
        <v>90</v>
      </c>
      <c r="C79" s="55">
        <f>SUM(C80:C84)</f>
        <v>1747421.64</v>
      </c>
      <c r="D79" s="55">
        <f>SUM(D80:D84)</f>
        <v>1785598.3000000003</v>
      </c>
      <c r="E79" s="55">
        <f>SUM(E80:E84)</f>
        <v>1914490</v>
      </c>
      <c r="F79" s="36">
        <f t="shared" si="6"/>
        <v>107.22</v>
      </c>
      <c r="G79" s="55">
        <f>SUM(G80:G84)</f>
        <v>1903983.4000000001</v>
      </c>
      <c r="H79" s="36">
        <f t="shared" si="4"/>
        <v>99.45</v>
      </c>
      <c r="I79" s="87">
        <f>SUM(I80:I84)</f>
        <v>1894280.3</v>
      </c>
      <c r="J79" s="86">
        <f t="shared" si="5"/>
        <v>99.49</v>
      </c>
    </row>
    <row r="80" spans="1:10" x14ac:dyDescent="0.25">
      <c r="A80" s="56" t="s">
        <v>145</v>
      </c>
      <c r="B80" s="57" t="s">
        <v>91</v>
      </c>
      <c r="C80" s="58">
        <v>657573.52</v>
      </c>
      <c r="D80" s="60">
        <v>658361.59999999998</v>
      </c>
      <c r="E80" s="63">
        <v>669409.69999999995</v>
      </c>
      <c r="F80" s="3">
        <f t="shared" si="6"/>
        <v>101.68</v>
      </c>
      <c r="G80" s="63">
        <v>668263.80000000005</v>
      </c>
      <c r="H80" s="3">
        <f t="shared" si="4"/>
        <v>99.83</v>
      </c>
      <c r="I80" s="63">
        <v>669230.6</v>
      </c>
      <c r="J80" s="85">
        <f t="shared" si="5"/>
        <v>100.14</v>
      </c>
    </row>
    <row r="81" spans="1:10" x14ac:dyDescent="0.25">
      <c r="A81" s="56" t="s">
        <v>146</v>
      </c>
      <c r="B81" s="57" t="s">
        <v>92</v>
      </c>
      <c r="C81" s="58">
        <v>865130.97</v>
      </c>
      <c r="D81" s="60">
        <v>886918</v>
      </c>
      <c r="E81" s="63">
        <v>975557.5</v>
      </c>
      <c r="F81" s="3">
        <f t="shared" si="6"/>
        <v>109.99</v>
      </c>
      <c r="G81" s="63">
        <v>976557.5</v>
      </c>
      <c r="H81" s="3">
        <f t="shared" si="4"/>
        <v>100.1</v>
      </c>
      <c r="I81" s="63">
        <v>965886.4</v>
      </c>
      <c r="J81" s="85">
        <f t="shared" si="5"/>
        <v>98.91</v>
      </c>
    </row>
    <row r="82" spans="1:10" x14ac:dyDescent="0.25">
      <c r="A82" s="56" t="s">
        <v>147</v>
      </c>
      <c r="B82" s="57" t="s">
        <v>93</v>
      </c>
      <c r="C82" s="62">
        <v>146617.92000000001</v>
      </c>
      <c r="D82" s="60">
        <v>142602.1</v>
      </c>
      <c r="E82" s="64">
        <v>165112.79999999999</v>
      </c>
      <c r="F82" s="3">
        <f t="shared" si="6"/>
        <v>115.79</v>
      </c>
      <c r="G82" s="64">
        <v>155458.6</v>
      </c>
      <c r="H82" s="3">
        <f t="shared" si="4"/>
        <v>94.15</v>
      </c>
      <c r="I82" s="65">
        <v>155420</v>
      </c>
      <c r="J82" s="85">
        <f t="shared" si="5"/>
        <v>99.98</v>
      </c>
    </row>
    <row r="83" spans="1:10" x14ac:dyDescent="0.25">
      <c r="A83" s="56" t="s">
        <v>148</v>
      </c>
      <c r="B83" s="57" t="s">
        <v>155</v>
      </c>
      <c r="C83" s="58">
        <v>33958.54</v>
      </c>
      <c r="D83" s="60">
        <v>51666.3</v>
      </c>
      <c r="E83" s="63">
        <v>20576.900000000001</v>
      </c>
      <c r="F83" s="3">
        <f t="shared" si="6"/>
        <v>39.83</v>
      </c>
      <c r="G83" s="63">
        <v>21083.4</v>
      </c>
      <c r="H83" s="3">
        <f t="shared" si="4"/>
        <v>102.46</v>
      </c>
      <c r="I83" s="63">
        <v>21123.200000000001</v>
      </c>
      <c r="J83" s="85">
        <f t="shared" si="5"/>
        <v>100.19</v>
      </c>
    </row>
    <row r="84" spans="1:10" x14ac:dyDescent="0.25">
      <c r="A84" s="56" t="s">
        <v>149</v>
      </c>
      <c r="B84" s="57" t="s">
        <v>94</v>
      </c>
      <c r="C84" s="58">
        <v>44140.69</v>
      </c>
      <c r="D84" s="60">
        <v>46050.3</v>
      </c>
      <c r="E84" s="63">
        <v>83833.100000000006</v>
      </c>
      <c r="F84" s="3">
        <f t="shared" si="6"/>
        <v>182.05</v>
      </c>
      <c r="G84" s="63">
        <v>82620.100000000006</v>
      </c>
      <c r="H84" s="3">
        <f t="shared" si="4"/>
        <v>98.55</v>
      </c>
      <c r="I84" s="63">
        <v>82620.100000000006</v>
      </c>
      <c r="J84" s="85">
        <f t="shared" si="5"/>
        <v>100</v>
      </c>
    </row>
    <row r="85" spans="1:10" x14ac:dyDescent="0.25">
      <c r="A85" s="53" t="s">
        <v>150</v>
      </c>
      <c r="B85" s="54" t="s">
        <v>95</v>
      </c>
      <c r="C85" s="55">
        <f>SUM(C86:C87)</f>
        <v>154919.77000000002</v>
      </c>
      <c r="D85" s="55">
        <f>SUM(D86:D87)</f>
        <v>156888.1</v>
      </c>
      <c r="E85" s="55">
        <f>SUM(E86:E87)</f>
        <v>166262.9</v>
      </c>
      <c r="F85" s="36">
        <f t="shared" si="6"/>
        <v>105.98</v>
      </c>
      <c r="G85" s="55">
        <f>SUM(G86:G87)</f>
        <v>166278.20000000001</v>
      </c>
      <c r="H85" s="36">
        <f t="shared" si="4"/>
        <v>100.01</v>
      </c>
      <c r="I85" s="87">
        <f>SUM(I86:I87)</f>
        <v>164630.79999999999</v>
      </c>
      <c r="J85" s="86">
        <f t="shared" si="5"/>
        <v>99.01</v>
      </c>
    </row>
    <row r="86" spans="1:10" x14ac:dyDescent="0.25">
      <c r="A86" s="56" t="s">
        <v>151</v>
      </c>
      <c r="B86" s="57" t="s">
        <v>96</v>
      </c>
      <c r="C86" s="58">
        <v>132068.85</v>
      </c>
      <c r="D86" s="60">
        <v>134597.1</v>
      </c>
      <c r="E86" s="63">
        <v>142732.5</v>
      </c>
      <c r="F86" s="3">
        <f t="shared" si="6"/>
        <v>106.04</v>
      </c>
      <c r="G86" s="63">
        <v>141676.5</v>
      </c>
      <c r="H86" s="3">
        <f t="shared" si="4"/>
        <v>99.26</v>
      </c>
      <c r="I86" s="63">
        <v>140020.5</v>
      </c>
      <c r="J86" s="85">
        <f t="shared" si="5"/>
        <v>98.83</v>
      </c>
    </row>
    <row r="87" spans="1:10" x14ac:dyDescent="0.25">
      <c r="A87" s="56" t="s">
        <v>152</v>
      </c>
      <c r="B87" s="57" t="s">
        <v>97</v>
      </c>
      <c r="C87" s="58">
        <v>22850.92</v>
      </c>
      <c r="D87" s="60">
        <v>22291</v>
      </c>
      <c r="E87" s="63">
        <v>23530.400000000001</v>
      </c>
      <c r="F87" s="3">
        <f t="shared" si="6"/>
        <v>105.56</v>
      </c>
      <c r="G87" s="63">
        <v>24601.7</v>
      </c>
      <c r="H87" s="3">
        <f t="shared" si="4"/>
        <v>104.55</v>
      </c>
      <c r="I87" s="63">
        <v>24610.3</v>
      </c>
      <c r="J87" s="85">
        <f t="shared" si="5"/>
        <v>100.03</v>
      </c>
    </row>
    <row r="88" spans="1:10" x14ac:dyDescent="0.25">
      <c r="A88" s="53" t="s">
        <v>153</v>
      </c>
      <c r="B88" s="54" t="s">
        <v>98</v>
      </c>
      <c r="C88" s="55">
        <f>C90+C89</f>
        <v>5736.47</v>
      </c>
      <c r="D88" s="55">
        <f>D90+D89</f>
        <v>336.5</v>
      </c>
      <c r="E88" s="55">
        <f>E90+E89</f>
        <v>336.5</v>
      </c>
      <c r="F88" s="36">
        <f t="shared" si="6"/>
        <v>100</v>
      </c>
      <c r="G88" s="55">
        <f t="shared" ref="G88:I88" si="7">G90</f>
        <v>336.5</v>
      </c>
      <c r="H88" s="36">
        <f t="shared" si="4"/>
        <v>100</v>
      </c>
      <c r="I88" s="87">
        <f t="shared" si="7"/>
        <v>336.5</v>
      </c>
      <c r="J88" s="86">
        <f t="shared" si="5"/>
        <v>100</v>
      </c>
    </row>
    <row r="89" spans="1:10" x14ac:dyDescent="0.25">
      <c r="A89" s="56" t="s">
        <v>182</v>
      </c>
      <c r="B89" s="57" t="s">
        <v>183</v>
      </c>
      <c r="C89" s="62">
        <v>5433.97</v>
      </c>
      <c r="D89" s="62">
        <v>0</v>
      </c>
      <c r="E89" s="62">
        <v>0</v>
      </c>
      <c r="F89" s="3">
        <v>0</v>
      </c>
      <c r="G89" s="62">
        <v>0</v>
      </c>
      <c r="H89" s="3">
        <v>0</v>
      </c>
      <c r="I89" s="88">
        <v>0</v>
      </c>
      <c r="J89" s="85">
        <v>0</v>
      </c>
    </row>
    <row r="90" spans="1:10" x14ac:dyDescent="0.25">
      <c r="A90" s="56" t="s">
        <v>154</v>
      </c>
      <c r="B90" s="57" t="s">
        <v>99</v>
      </c>
      <c r="C90" s="62">
        <v>302.5</v>
      </c>
      <c r="D90" s="60">
        <v>336.5</v>
      </c>
      <c r="E90" s="60">
        <v>336.5</v>
      </c>
      <c r="F90" s="3">
        <f t="shared" si="6"/>
        <v>100</v>
      </c>
      <c r="G90" s="60">
        <v>336.5</v>
      </c>
      <c r="H90" s="3">
        <f t="shared" si="4"/>
        <v>100</v>
      </c>
      <c r="I90" s="60">
        <v>336.5</v>
      </c>
      <c r="J90" s="85">
        <f t="shared" si="5"/>
        <v>100</v>
      </c>
    </row>
    <row r="91" spans="1:10" x14ac:dyDescent="0.25">
      <c r="A91" s="53">
        <v>1000</v>
      </c>
      <c r="B91" s="54" t="s">
        <v>100</v>
      </c>
      <c r="C91" s="55">
        <f>SUM(C92:C95)</f>
        <v>120965.16</v>
      </c>
      <c r="D91" s="55">
        <f>SUM(D92:D95)</f>
        <v>147228.5</v>
      </c>
      <c r="E91" s="55">
        <f>SUM(E92:E95)</f>
        <v>50406.400000000001</v>
      </c>
      <c r="F91" s="36">
        <f t="shared" si="6"/>
        <v>34.24</v>
      </c>
      <c r="G91" s="55">
        <f>SUM(G92:G95)</f>
        <v>48304.7</v>
      </c>
      <c r="H91" s="36">
        <f t="shared" si="4"/>
        <v>95.83</v>
      </c>
      <c r="I91" s="87">
        <f>SUM(I92:I95)</f>
        <v>48231.4</v>
      </c>
      <c r="J91" s="86">
        <f t="shared" si="5"/>
        <v>99.85</v>
      </c>
    </row>
    <row r="92" spans="1:10" x14ac:dyDescent="0.25">
      <c r="A92" s="56">
        <v>1001</v>
      </c>
      <c r="B92" s="57" t="s">
        <v>101</v>
      </c>
      <c r="C92" s="58">
        <v>8244.81</v>
      </c>
      <c r="D92" s="62">
        <v>8527</v>
      </c>
      <c r="E92" s="63">
        <v>8317</v>
      </c>
      <c r="F92" s="3">
        <f t="shared" si="6"/>
        <v>97.54</v>
      </c>
      <c r="G92" s="63">
        <v>8317</v>
      </c>
      <c r="H92" s="3">
        <f t="shared" si="4"/>
        <v>100</v>
      </c>
      <c r="I92" s="63">
        <v>8317</v>
      </c>
      <c r="J92" s="85">
        <f t="shared" si="5"/>
        <v>100</v>
      </c>
    </row>
    <row r="93" spans="1:10" x14ac:dyDescent="0.25">
      <c r="A93" s="56">
        <v>1003</v>
      </c>
      <c r="B93" s="57" t="s">
        <v>102</v>
      </c>
      <c r="C93" s="58">
        <v>1030.27</v>
      </c>
      <c r="D93" s="60">
        <v>2060.6</v>
      </c>
      <c r="E93" s="63">
        <v>0</v>
      </c>
      <c r="F93" s="3">
        <f t="shared" si="6"/>
        <v>0</v>
      </c>
      <c r="G93" s="63">
        <v>0</v>
      </c>
      <c r="H93" s="3">
        <v>0</v>
      </c>
      <c r="I93" s="63">
        <v>0</v>
      </c>
      <c r="J93" s="85">
        <v>0</v>
      </c>
    </row>
    <row r="94" spans="1:10" x14ac:dyDescent="0.25">
      <c r="A94" s="56">
        <v>1004</v>
      </c>
      <c r="B94" s="57" t="s">
        <v>103</v>
      </c>
      <c r="C94" s="58">
        <v>93782.62</v>
      </c>
      <c r="D94" s="60">
        <v>114982.3</v>
      </c>
      <c r="E94" s="63">
        <v>39873.4</v>
      </c>
      <c r="F94" s="3">
        <f t="shared" si="6"/>
        <v>34.68</v>
      </c>
      <c r="G94" s="63">
        <v>39935.699999999997</v>
      </c>
      <c r="H94" s="3">
        <f t="shared" si="4"/>
        <v>100.16</v>
      </c>
      <c r="I94" s="63">
        <v>39890.400000000001</v>
      </c>
      <c r="J94" s="85">
        <f t="shared" si="5"/>
        <v>99.89</v>
      </c>
    </row>
    <row r="95" spans="1:10" x14ac:dyDescent="0.25">
      <c r="A95" s="56">
        <v>1006</v>
      </c>
      <c r="B95" s="57" t="s">
        <v>104</v>
      </c>
      <c r="C95" s="58">
        <v>17907.46</v>
      </c>
      <c r="D95" s="60">
        <v>21658.6</v>
      </c>
      <c r="E95" s="63">
        <v>2216</v>
      </c>
      <c r="F95" s="3">
        <f t="shared" si="6"/>
        <v>10.23</v>
      </c>
      <c r="G95" s="63">
        <v>52</v>
      </c>
      <c r="H95" s="3">
        <f t="shared" si="4"/>
        <v>2.35</v>
      </c>
      <c r="I95" s="63">
        <v>24</v>
      </c>
      <c r="J95" s="85">
        <f t="shared" si="5"/>
        <v>46.15</v>
      </c>
    </row>
    <row r="96" spans="1:10" x14ac:dyDescent="0.25">
      <c r="A96" s="53">
        <v>1100</v>
      </c>
      <c r="B96" s="54" t="s">
        <v>156</v>
      </c>
      <c r="C96" s="55">
        <f>SUM(C97:C100)</f>
        <v>244343</v>
      </c>
      <c r="D96" s="55">
        <f>SUM(D97:D100)</f>
        <v>232662</v>
      </c>
      <c r="E96" s="55">
        <f>SUM(E97:E100)</f>
        <v>251963.4</v>
      </c>
      <c r="F96" s="36">
        <f t="shared" si="6"/>
        <v>108.3</v>
      </c>
      <c r="G96" s="55">
        <f>SUM(G97:G100)</f>
        <v>265619.8</v>
      </c>
      <c r="H96" s="36">
        <f t="shared" si="4"/>
        <v>105.42</v>
      </c>
      <c r="I96" s="87">
        <f>SUM(I97:I100)</f>
        <v>269542.30000000005</v>
      </c>
      <c r="J96" s="86">
        <f t="shared" si="5"/>
        <v>101.48</v>
      </c>
    </row>
    <row r="97" spans="1:10" x14ac:dyDescent="0.25">
      <c r="A97" s="56">
        <v>1101</v>
      </c>
      <c r="B97" s="57" t="s">
        <v>157</v>
      </c>
      <c r="C97" s="58">
        <v>243184.59</v>
      </c>
      <c r="D97" s="60">
        <v>231015</v>
      </c>
      <c r="E97" s="63">
        <v>250218.3</v>
      </c>
      <c r="F97" s="3">
        <f t="shared" si="6"/>
        <v>108.31</v>
      </c>
      <c r="G97" s="63">
        <v>264035.8</v>
      </c>
      <c r="H97" s="3">
        <f t="shared" si="4"/>
        <v>105.52</v>
      </c>
      <c r="I97" s="63">
        <v>268299.90000000002</v>
      </c>
      <c r="J97" s="85">
        <f t="shared" si="5"/>
        <v>101.61</v>
      </c>
    </row>
    <row r="98" spans="1:10" x14ac:dyDescent="0.25">
      <c r="A98" s="56">
        <v>1102</v>
      </c>
      <c r="B98" s="57" t="s">
        <v>105</v>
      </c>
      <c r="C98" s="58">
        <v>1012.73</v>
      </c>
      <c r="D98" s="60">
        <v>1413.3</v>
      </c>
      <c r="E98" s="63">
        <v>1418.4</v>
      </c>
      <c r="F98" s="3">
        <f t="shared" si="6"/>
        <v>100.36</v>
      </c>
      <c r="G98" s="63">
        <v>1242.4000000000001</v>
      </c>
      <c r="H98" s="3">
        <f t="shared" si="4"/>
        <v>87.59</v>
      </c>
      <c r="I98" s="63">
        <v>1242.4000000000001</v>
      </c>
      <c r="J98" s="85">
        <f t="shared" si="5"/>
        <v>100</v>
      </c>
    </row>
    <row r="99" spans="1:10" x14ac:dyDescent="0.25">
      <c r="A99" s="56">
        <v>1103</v>
      </c>
      <c r="B99" s="57" t="s">
        <v>174</v>
      </c>
      <c r="C99" s="58">
        <v>145.68</v>
      </c>
      <c r="D99" s="60">
        <v>233.7</v>
      </c>
      <c r="E99" s="63">
        <v>326.7</v>
      </c>
      <c r="F99" s="3">
        <f t="shared" si="6"/>
        <v>139.79</v>
      </c>
      <c r="G99" s="63">
        <v>341.6</v>
      </c>
      <c r="H99" s="3">
        <f t="shared" si="4"/>
        <v>104.56</v>
      </c>
      <c r="I99" s="63">
        <v>0</v>
      </c>
      <c r="J99" s="85">
        <f t="shared" si="5"/>
        <v>0</v>
      </c>
    </row>
    <row r="100" spans="1:10" hidden="1" x14ac:dyDescent="0.25">
      <c r="A100" s="56">
        <v>1105</v>
      </c>
      <c r="B100" s="57" t="s">
        <v>106</v>
      </c>
      <c r="C100" s="58">
        <v>0</v>
      </c>
      <c r="D100" s="60">
        <v>0</v>
      </c>
      <c r="E100" s="63">
        <v>0</v>
      </c>
      <c r="F100" s="3"/>
      <c r="G100" s="63">
        <v>0</v>
      </c>
      <c r="H100" s="36"/>
      <c r="I100" s="63">
        <v>0</v>
      </c>
      <c r="J100" s="86"/>
    </row>
    <row r="101" spans="1:10" x14ac:dyDescent="0.25">
      <c r="A101" s="53">
        <v>1200</v>
      </c>
      <c r="B101" s="54" t="s">
        <v>158</v>
      </c>
      <c r="C101" s="55">
        <f>SUM(C102:C104)</f>
        <v>18142.989999999998</v>
      </c>
      <c r="D101" s="55">
        <f>SUM(D102:D104)</f>
        <v>20200</v>
      </c>
      <c r="E101" s="55">
        <f>SUM(E102:E104)</f>
        <v>14769.9</v>
      </c>
      <c r="F101" s="36">
        <f t="shared" si="6"/>
        <v>73.12</v>
      </c>
      <c r="G101" s="55">
        <f>SUM(G102:G104)</f>
        <v>14000</v>
      </c>
      <c r="H101" s="36">
        <f t="shared" si="4"/>
        <v>94.79</v>
      </c>
      <c r="I101" s="87">
        <f>SUM(I102:I104)</f>
        <v>14000</v>
      </c>
      <c r="J101" s="86">
        <f t="shared" si="5"/>
        <v>100</v>
      </c>
    </row>
    <row r="102" spans="1:10" x14ac:dyDescent="0.25">
      <c r="A102" s="56">
        <v>1201</v>
      </c>
      <c r="B102" s="57" t="s">
        <v>107</v>
      </c>
      <c r="C102" s="58">
        <v>7699.99</v>
      </c>
      <c r="D102" s="60">
        <v>7700</v>
      </c>
      <c r="E102" s="63">
        <v>2269.9</v>
      </c>
      <c r="F102" s="3">
        <f t="shared" si="6"/>
        <v>29.48</v>
      </c>
      <c r="G102" s="63">
        <v>1500</v>
      </c>
      <c r="H102" s="3">
        <f t="shared" si="4"/>
        <v>66.08</v>
      </c>
      <c r="I102" s="63">
        <v>1500</v>
      </c>
      <c r="J102" s="85">
        <f t="shared" si="5"/>
        <v>100</v>
      </c>
    </row>
    <row r="103" spans="1:10" x14ac:dyDescent="0.25">
      <c r="A103" s="56">
        <v>1202</v>
      </c>
      <c r="B103" s="57" t="s">
        <v>108</v>
      </c>
      <c r="C103" s="58">
        <v>10443</v>
      </c>
      <c r="D103" s="60">
        <v>12500</v>
      </c>
      <c r="E103" s="63">
        <v>12500</v>
      </c>
      <c r="F103" s="3">
        <f t="shared" si="6"/>
        <v>100</v>
      </c>
      <c r="G103" s="63">
        <v>12500</v>
      </c>
      <c r="H103" s="3">
        <f t="shared" si="4"/>
        <v>100</v>
      </c>
      <c r="I103" s="63">
        <v>12500</v>
      </c>
      <c r="J103" s="85">
        <f t="shared" si="5"/>
        <v>100</v>
      </c>
    </row>
    <row r="104" spans="1:10" hidden="1" x14ac:dyDescent="0.25">
      <c r="A104" s="56">
        <v>1204</v>
      </c>
      <c r="B104" s="57" t="s">
        <v>109</v>
      </c>
      <c r="C104" s="58">
        <v>0</v>
      </c>
      <c r="D104" s="60">
        <v>0</v>
      </c>
      <c r="E104" s="60">
        <v>0</v>
      </c>
      <c r="F104" s="3"/>
      <c r="G104" s="60">
        <v>0</v>
      </c>
      <c r="H104" s="36"/>
      <c r="I104" s="60">
        <v>0</v>
      </c>
      <c r="J104" s="86"/>
    </row>
    <row r="105" spans="1:10" ht="31.5" x14ac:dyDescent="0.25">
      <c r="A105" s="53">
        <v>1300</v>
      </c>
      <c r="B105" s="54" t="s">
        <v>159</v>
      </c>
      <c r="C105" s="55">
        <f>C106</f>
        <v>0</v>
      </c>
      <c r="D105" s="55">
        <f t="shared" ref="D105:I105" si="8">D106</f>
        <v>4410</v>
      </c>
      <c r="E105" s="55">
        <f t="shared" si="8"/>
        <v>7136</v>
      </c>
      <c r="F105" s="36">
        <f t="shared" si="6"/>
        <v>161.81</v>
      </c>
      <c r="G105" s="55">
        <f t="shared" si="8"/>
        <v>7136</v>
      </c>
      <c r="H105" s="36">
        <f t="shared" si="4"/>
        <v>100</v>
      </c>
      <c r="I105" s="87">
        <f t="shared" si="8"/>
        <v>7136</v>
      </c>
      <c r="J105" s="86">
        <f t="shared" si="5"/>
        <v>100</v>
      </c>
    </row>
    <row r="106" spans="1:10" ht="31.5" x14ac:dyDescent="0.25">
      <c r="A106" s="56">
        <v>1301</v>
      </c>
      <c r="B106" s="57" t="s">
        <v>110</v>
      </c>
      <c r="C106" s="66">
        <v>0</v>
      </c>
      <c r="D106" s="60">
        <v>4410</v>
      </c>
      <c r="E106" s="60">
        <v>7136</v>
      </c>
      <c r="F106" s="3">
        <f t="shared" si="6"/>
        <v>161.81</v>
      </c>
      <c r="G106" s="60">
        <v>7136</v>
      </c>
      <c r="H106" s="3">
        <f t="shared" si="4"/>
        <v>100</v>
      </c>
      <c r="I106" s="67">
        <v>7136</v>
      </c>
      <c r="J106" s="85">
        <f t="shared" si="5"/>
        <v>100</v>
      </c>
    </row>
    <row r="107" spans="1:10" ht="25.9" customHeight="1" x14ac:dyDescent="0.25">
      <c r="A107" s="68"/>
      <c r="B107" s="69" t="s">
        <v>111</v>
      </c>
      <c r="C107" s="55">
        <f>C105+C101+C96+C91+C88+C85+C79+C76+C71+C63+C59+C50</f>
        <v>3141315.56</v>
      </c>
      <c r="D107" s="55">
        <f>D105+D101+D96+D91+D88+D85+D79+D76+D71+D63+D59+D50</f>
        <v>3173569.7</v>
      </c>
      <c r="E107" s="55">
        <f>E105+E101+E96+E91+E88+E85+E79+E76+E71+E63+E59+E50</f>
        <v>3290952.1000000006</v>
      </c>
      <c r="F107" s="36">
        <f t="shared" si="6"/>
        <v>103.7</v>
      </c>
      <c r="G107" s="55">
        <f>G105+G101+G96+G91+G88+G85+G79+G76+G71+G63+G59+G50</f>
        <v>3223706.3000000007</v>
      </c>
      <c r="H107" s="36">
        <f t="shared" si="4"/>
        <v>97.96</v>
      </c>
      <c r="I107" s="87">
        <f>I105+I101+I96+I91+I88+I85+I79+I76+I71+I63+I59+I50</f>
        <v>3219423.6</v>
      </c>
      <c r="J107" s="86">
        <f t="shared" si="5"/>
        <v>99.87</v>
      </c>
    </row>
    <row r="108" spans="1:10" ht="40.9" customHeight="1" x14ac:dyDescent="0.25">
      <c r="A108" s="68"/>
      <c r="B108" s="70" t="s">
        <v>112</v>
      </c>
      <c r="C108" s="55">
        <f>C48-C107</f>
        <v>-111633.9700000002</v>
      </c>
      <c r="D108" s="55">
        <f>D48-D107</f>
        <v>-72000</v>
      </c>
      <c r="E108" s="55">
        <f>E48-E107</f>
        <v>-72000.000000000931</v>
      </c>
      <c r="F108" s="36">
        <f t="shared" si="6"/>
        <v>100</v>
      </c>
      <c r="G108" s="55">
        <f>G48-G107</f>
        <v>-73000.000000000931</v>
      </c>
      <c r="H108" s="36">
        <f t="shared" si="4"/>
        <v>101.39</v>
      </c>
      <c r="I108" s="87">
        <f>I48-I107</f>
        <v>-74000.000000000466</v>
      </c>
      <c r="J108" s="86">
        <f t="shared" si="5"/>
        <v>101.37</v>
      </c>
    </row>
    <row r="109" spans="1:10" ht="39" customHeight="1" x14ac:dyDescent="0.25">
      <c r="A109" s="68"/>
      <c r="B109" s="70" t="s">
        <v>113</v>
      </c>
      <c r="C109" s="55">
        <f>C110+C111+C112+C116</f>
        <v>111633.97000000022</v>
      </c>
      <c r="D109" s="55">
        <f>D110+D111+D112+D116</f>
        <v>72000.000000000276</v>
      </c>
      <c r="E109" s="55">
        <f>E110+E111+E112+E116</f>
        <v>72000</v>
      </c>
      <c r="F109" s="36">
        <f t="shared" si="6"/>
        <v>100</v>
      </c>
      <c r="G109" s="55">
        <f>G110+G111+G112+G116</f>
        <v>73000</v>
      </c>
      <c r="H109" s="36">
        <f t="shared" si="4"/>
        <v>101.39</v>
      </c>
      <c r="I109" s="87">
        <f>I110+I111+I112+I116</f>
        <v>74000</v>
      </c>
      <c r="J109" s="86">
        <f t="shared" si="5"/>
        <v>101.37</v>
      </c>
    </row>
    <row r="110" spans="1:10" ht="40.15" customHeight="1" x14ac:dyDescent="0.25">
      <c r="A110" s="68">
        <v>10200</v>
      </c>
      <c r="B110" s="70" t="s">
        <v>114</v>
      </c>
      <c r="C110" s="71">
        <v>0</v>
      </c>
      <c r="D110" s="71">
        <v>68000</v>
      </c>
      <c r="E110" s="71">
        <v>68000</v>
      </c>
      <c r="F110" s="36">
        <f t="shared" si="6"/>
        <v>100</v>
      </c>
      <c r="G110" s="71">
        <v>68000</v>
      </c>
      <c r="H110" s="36">
        <f t="shared" si="4"/>
        <v>100</v>
      </c>
      <c r="I110" s="89">
        <v>68000</v>
      </c>
      <c r="J110" s="86">
        <f t="shared" si="5"/>
        <v>100</v>
      </c>
    </row>
    <row r="111" spans="1:10" ht="41.45" customHeight="1" x14ac:dyDescent="0.25">
      <c r="A111" s="68">
        <v>10300</v>
      </c>
      <c r="B111" s="70" t="s">
        <v>115</v>
      </c>
      <c r="C111" s="55">
        <v>0</v>
      </c>
      <c r="D111" s="55">
        <v>0</v>
      </c>
      <c r="E111" s="55">
        <v>0</v>
      </c>
      <c r="F111" s="36">
        <v>0</v>
      </c>
      <c r="G111" s="55">
        <v>0</v>
      </c>
      <c r="H111" s="36">
        <v>0</v>
      </c>
      <c r="I111" s="92">
        <v>0</v>
      </c>
      <c r="J111" s="86">
        <v>0</v>
      </c>
    </row>
    <row r="112" spans="1:10" ht="39" customHeight="1" x14ac:dyDescent="0.25">
      <c r="A112" s="68">
        <v>10500</v>
      </c>
      <c r="B112" s="70" t="s">
        <v>187</v>
      </c>
      <c r="C112" s="55">
        <f>C114+C115</f>
        <v>111429.24000000022</v>
      </c>
      <c r="D112" s="55">
        <f>D113</f>
        <v>3972.3000000002794</v>
      </c>
      <c r="E112" s="55">
        <f>E113</f>
        <v>4000</v>
      </c>
      <c r="F112" s="36">
        <f t="shared" si="6"/>
        <v>100.7</v>
      </c>
      <c r="G112" s="55">
        <f>G113</f>
        <v>5000</v>
      </c>
      <c r="H112" s="36">
        <f t="shared" si="4"/>
        <v>125</v>
      </c>
      <c r="I112" s="87">
        <f>I113</f>
        <v>6000</v>
      </c>
      <c r="J112" s="86">
        <f t="shared" si="5"/>
        <v>120</v>
      </c>
    </row>
    <row r="113" spans="1:10" ht="22.9" customHeight="1" x14ac:dyDescent="0.25">
      <c r="A113" s="72">
        <v>10502</v>
      </c>
      <c r="B113" s="73" t="s">
        <v>116</v>
      </c>
      <c r="C113" s="62">
        <v>0</v>
      </c>
      <c r="D113" s="62">
        <f>D114+D115</f>
        <v>3972.3000000002794</v>
      </c>
      <c r="E113" s="62">
        <f>E114+E115</f>
        <v>4000</v>
      </c>
      <c r="F113" s="3">
        <f t="shared" si="6"/>
        <v>100.7</v>
      </c>
      <c r="G113" s="62">
        <f>G114+G115</f>
        <v>5000</v>
      </c>
      <c r="H113" s="36">
        <f t="shared" si="4"/>
        <v>125</v>
      </c>
      <c r="I113" s="88">
        <f>I114+I115</f>
        <v>6000</v>
      </c>
      <c r="J113" s="86">
        <f t="shared" si="5"/>
        <v>120</v>
      </c>
    </row>
    <row r="114" spans="1:10" ht="31.5" x14ac:dyDescent="0.25">
      <c r="A114" s="72">
        <v>10502</v>
      </c>
      <c r="B114" s="73" t="s">
        <v>188</v>
      </c>
      <c r="C114" s="62">
        <v>-3029886.32</v>
      </c>
      <c r="D114" s="62">
        <v>-3237597.4</v>
      </c>
      <c r="E114" s="62">
        <v>-3354952.1</v>
      </c>
      <c r="F114" s="3">
        <f t="shared" si="6"/>
        <v>103.62</v>
      </c>
      <c r="G114" s="62">
        <v>-3286706.3</v>
      </c>
      <c r="H114" s="36">
        <f t="shared" si="4"/>
        <v>97.97</v>
      </c>
      <c r="I114" s="88">
        <v>-3281423.6</v>
      </c>
      <c r="J114" s="86">
        <f t="shared" si="5"/>
        <v>99.84</v>
      </c>
    </row>
    <row r="115" spans="1:10" ht="33" customHeight="1" x14ac:dyDescent="0.25">
      <c r="A115" s="72">
        <v>10502</v>
      </c>
      <c r="B115" s="83" t="s">
        <v>189</v>
      </c>
      <c r="C115" s="62">
        <v>3141315.56</v>
      </c>
      <c r="D115" s="62">
        <v>3241569.7</v>
      </c>
      <c r="E115" s="62">
        <v>3358952.1</v>
      </c>
      <c r="F115" s="3">
        <f t="shared" si="6"/>
        <v>103.62</v>
      </c>
      <c r="G115" s="62">
        <v>3291706.3</v>
      </c>
      <c r="H115" s="36">
        <f t="shared" si="4"/>
        <v>98</v>
      </c>
      <c r="I115" s="88">
        <v>3287423.6</v>
      </c>
      <c r="J115" s="86">
        <f t="shared" si="5"/>
        <v>99.87</v>
      </c>
    </row>
    <row r="116" spans="1:10" ht="37.9" customHeight="1" x14ac:dyDescent="0.25">
      <c r="A116" s="68">
        <v>10600</v>
      </c>
      <c r="B116" s="74" t="s">
        <v>117</v>
      </c>
      <c r="C116" s="55">
        <f>C117+C118</f>
        <v>204.73</v>
      </c>
      <c r="D116" s="55">
        <f>D117+D118</f>
        <v>27.7</v>
      </c>
      <c r="E116" s="55">
        <f>E117+E118</f>
        <v>0</v>
      </c>
      <c r="F116" s="36">
        <f t="shared" si="6"/>
        <v>0</v>
      </c>
      <c r="G116" s="55">
        <f>G117+G118</f>
        <v>0</v>
      </c>
      <c r="H116" s="36">
        <v>0</v>
      </c>
      <c r="I116" s="87">
        <f>I117+I118</f>
        <v>0</v>
      </c>
      <c r="J116" s="86">
        <v>0</v>
      </c>
    </row>
    <row r="117" spans="1:10" ht="40.9" customHeight="1" x14ac:dyDescent="0.25">
      <c r="A117" s="75">
        <v>10601</v>
      </c>
      <c r="B117" s="76" t="s">
        <v>162</v>
      </c>
      <c r="C117" s="77">
        <v>0</v>
      </c>
      <c r="D117" s="77">
        <v>0</v>
      </c>
      <c r="E117" s="77">
        <v>0</v>
      </c>
      <c r="F117" s="3">
        <v>0</v>
      </c>
      <c r="G117" s="77">
        <v>0</v>
      </c>
      <c r="H117" s="36">
        <v>0</v>
      </c>
      <c r="I117" s="77">
        <v>0</v>
      </c>
      <c r="J117" s="86">
        <v>0</v>
      </c>
    </row>
    <row r="118" spans="1:10" ht="57" customHeight="1" thickBot="1" x14ac:dyDescent="0.3">
      <c r="A118" s="78">
        <v>10605</v>
      </c>
      <c r="B118" s="79" t="s">
        <v>172</v>
      </c>
      <c r="C118" s="80">
        <v>204.73</v>
      </c>
      <c r="D118" s="80">
        <v>27.7</v>
      </c>
      <c r="E118" s="80">
        <v>0</v>
      </c>
      <c r="F118" s="81">
        <f t="shared" si="6"/>
        <v>0</v>
      </c>
      <c r="G118" s="80">
        <v>0</v>
      </c>
      <c r="H118" s="90">
        <v>0</v>
      </c>
      <c r="I118" s="80">
        <v>0</v>
      </c>
      <c r="J118" s="91">
        <v>0</v>
      </c>
    </row>
    <row r="119" spans="1:10" x14ac:dyDescent="0.25">
      <c r="B119" s="4"/>
      <c r="C119" s="82"/>
      <c r="D119" s="82"/>
      <c r="E119" s="82"/>
      <c r="F119" s="82"/>
      <c r="G119" s="82"/>
      <c r="H119" s="82"/>
      <c r="I119" s="5"/>
      <c r="J119" s="5"/>
    </row>
    <row r="120" spans="1:10" x14ac:dyDescent="0.25">
      <c r="B120" s="4"/>
      <c r="C120" s="82"/>
      <c r="D120" s="82"/>
      <c r="E120" s="82"/>
      <c r="F120" s="82"/>
      <c r="G120" s="82"/>
      <c r="H120" s="82"/>
      <c r="I120" s="5"/>
      <c r="J120" s="5"/>
    </row>
    <row r="121" spans="1:10" x14ac:dyDescent="0.25">
      <c r="B121" s="4"/>
      <c r="C121" s="82"/>
      <c r="D121" s="82"/>
      <c r="E121" s="82"/>
      <c r="F121" s="82"/>
      <c r="G121" s="82"/>
      <c r="H121" s="82"/>
      <c r="I121" s="5"/>
      <c r="J121" s="5"/>
    </row>
    <row r="122" spans="1:10" x14ac:dyDescent="0.25">
      <c r="B122" s="4"/>
      <c r="C122" s="82"/>
      <c r="D122" s="82"/>
      <c r="E122" s="82"/>
      <c r="F122" s="82"/>
      <c r="G122" s="82"/>
      <c r="H122" s="82"/>
      <c r="I122" s="5"/>
      <c r="J122" s="5"/>
    </row>
    <row r="123" spans="1:10" x14ac:dyDescent="0.25">
      <c r="B123" s="4"/>
      <c r="C123" s="82"/>
      <c r="D123" s="82"/>
      <c r="E123" s="82"/>
      <c r="F123" s="82"/>
      <c r="G123" s="82"/>
      <c r="H123" s="82"/>
      <c r="I123" s="5"/>
      <c r="J123" s="5"/>
    </row>
    <row r="124" spans="1:10" x14ac:dyDescent="0.25">
      <c r="B124" s="4"/>
      <c r="C124" s="82"/>
      <c r="D124" s="82"/>
      <c r="E124" s="82"/>
      <c r="F124" s="82"/>
      <c r="G124" s="82"/>
      <c r="H124" s="82"/>
      <c r="I124" s="5"/>
      <c r="J124" s="5"/>
    </row>
    <row r="125" spans="1:10" x14ac:dyDescent="0.25">
      <c r="B125" s="4"/>
      <c r="C125" s="82"/>
      <c r="D125" s="82"/>
      <c r="E125" s="82"/>
      <c r="F125" s="82"/>
      <c r="G125" s="82"/>
      <c r="H125" s="82"/>
      <c r="I125" s="5"/>
      <c r="J125" s="5"/>
    </row>
    <row r="126" spans="1:10" x14ac:dyDescent="0.25">
      <c r="B126" s="4"/>
      <c r="C126" s="82"/>
      <c r="D126" s="82"/>
      <c r="E126" s="82"/>
      <c r="F126" s="82"/>
      <c r="G126" s="82"/>
      <c r="H126" s="82"/>
      <c r="I126" s="5"/>
      <c r="J126" s="5"/>
    </row>
    <row r="127" spans="1:10" x14ac:dyDescent="0.25">
      <c r="B127" s="4"/>
      <c r="C127" s="82"/>
      <c r="D127" s="82"/>
      <c r="E127" s="82"/>
      <c r="F127" s="82"/>
      <c r="G127" s="82"/>
      <c r="H127" s="82"/>
      <c r="I127" s="5"/>
      <c r="J127" s="5"/>
    </row>
    <row r="128" spans="1:10" x14ac:dyDescent="0.25">
      <c r="B128" s="4"/>
      <c r="C128" s="82"/>
      <c r="D128" s="82"/>
      <c r="E128" s="82"/>
      <c r="F128" s="82"/>
      <c r="G128" s="82"/>
      <c r="H128" s="82"/>
      <c r="I128" s="5"/>
      <c r="J128" s="5"/>
    </row>
    <row r="129" spans="3:10" s="4" customFormat="1" x14ac:dyDescent="0.25">
      <c r="C129" s="82"/>
      <c r="D129" s="82"/>
      <c r="E129" s="82"/>
      <c r="F129" s="82"/>
      <c r="G129" s="82"/>
      <c r="H129" s="82"/>
      <c r="I129" s="5"/>
      <c r="J129" s="5"/>
    </row>
    <row r="130" spans="3:10" s="4" customFormat="1" x14ac:dyDescent="0.25">
      <c r="C130" s="82"/>
      <c r="D130" s="82"/>
      <c r="E130" s="82"/>
      <c r="F130" s="82"/>
      <c r="G130" s="82"/>
      <c r="H130" s="82"/>
      <c r="I130" s="5"/>
      <c r="J130" s="5"/>
    </row>
    <row r="131" spans="3:10" s="4" customFormat="1" x14ac:dyDescent="0.25">
      <c r="C131" s="82"/>
      <c r="D131" s="82"/>
      <c r="E131" s="82"/>
      <c r="F131" s="82"/>
      <c r="G131" s="82"/>
      <c r="H131" s="82"/>
      <c r="I131" s="5"/>
      <c r="J131" s="5"/>
    </row>
    <row r="132" spans="3:10" s="4" customFormat="1" x14ac:dyDescent="0.25">
      <c r="C132" s="82"/>
      <c r="D132" s="82"/>
      <c r="E132" s="82"/>
      <c r="F132" s="82"/>
      <c r="G132" s="82"/>
      <c r="H132" s="82"/>
      <c r="I132" s="5"/>
      <c r="J132" s="5"/>
    </row>
    <row r="133" spans="3:10" s="4" customFormat="1" x14ac:dyDescent="0.25">
      <c r="C133" s="82"/>
      <c r="D133" s="82"/>
      <c r="E133" s="82"/>
      <c r="F133" s="82"/>
      <c r="G133" s="82"/>
      <c r="H133" s="82"/>
      <c r="I133" s="5"/>
      <c r="J133" s="5"/>
    </row>
    <row r="134" spans="3:10" s="4" customFormat="1" x14ac:dyDescent="0.25">
      <c r="C134" s="82"/>
      <c r="D134" s="82"/>
      <c r="E134" s="82"/>
      <c r="F134" s="82"/>
      <c r="G134" s="82"/>
      <c r="H134" s="82"/>
      <c r="I134" s="5"/>
      <c r="J134" s="5"/>
    </row>
    <row r="135" spans="3:10" s="4" customFormat="1" x14ac:dyDescent="0.25">
      <c r="C135" s="82"/>
      <c r="D135" s="82"/>
      <c r="E135" s="82"/>
      <c r="F135" s="82"/>
      <c r="G135" s="82"/>
      <c r="H135" s="82"/>
      <c r="I135" s="5"/>
      <c r="J135" s="5"/>
    </row>
    <row r="136" spans="3:10" s="4" customFormat="1" x14ac:dyDescent="0.25">
      <c r="C136" s="82"/>
      <c r="D136" s="82"/>
      <c r="E136" s="82"/>
      <c r="F136" s="82"/>
      <c r="G136" s="82"/>
      <c r="H136" s="82"/>
      <c r="I136" s="5"/>
      <c r="J136" s="5"/>
    </row>
    <row r="137" spans="3:10" s="4" customFormat="1" x14ac:dyDescent="0.25">
      <c r="C137" s="82"/>
      <c r="D137" s="82"/>
      <c r="E137" s="82"/>
      <c r="F137" s="82"/>
      <c r="G137" s="82"/>
      <c r="H137" s="82"/>
      <c r="I137" s="5"/>
      <c r="J137" s="5"/>
    </row>
    <row r="138" spans="3:10" s="4" customFormat="1" x14ac:dyDescent="0.25">
      <c r="C138" s="82"/>
      <c r="D138" s="82"/>
      <c r="E138" s="82"/>
      <c r="F138" s="82"/>
      <c r="G138" s="82"/>
      <c r="H138" s="82"/>
      <c r="I138" s="5"/>
      <c r="J138" s="5"/>
    </row>
    <row r="139" spans="3:10" s="4" customFormat="1" x14ac:dyDescent="0.25">
      <c r="C139" s="82"/>
      <c r="D139" s="82"/>
      <c r="E139" s="82"/>
      <c r="F139" s="82"/>
      <c r="G139" s="82"/>
      <c r="H139" s="82"/>
      <c r="I139" s="5"/>
      <c r="J139" s="5"/>
    </row>
    <row r="140" spans="3:10" s="4" customFormat="1" x14ac:dyDescent="0.25">
      <c r="C140" s="82"/>
      <c r="D140" s="82"/>
      <c r="E140" s="82"/>
      <c r="F140" s="82"/>
      <c r="G140" s="82"/>
      <c r="H140" s="82"/>
      <c r="I140" s="5"/>
      <c r="J140" s="5"/>
    </row>
    <row r="141" spans="3:10" s="4" customFormat="1" x14ac:dyDescent="0.25">
      <c r="C141" s="82"/>
      <c r="D141" s="82"/>
      <c r="E141" s="82"/>
      <c r="F141" s="82"/>
      <c r="G141" s="82"/>
      <c r="H141" s="82"/>
      <c r="I141" s="5"/>
      <c r="J141" s="5"/>
    </row>
    <row r="142" spans="3:10" s="4" customFormat="1" x14ac:dyDescent="0.25">
      <c r="C142" s="82"/>
      <c r="D142" s="82"/>
      <c r="E142" s="82"/>
      <c r="F142" s="82"/>
      <c r="G142" s="82"/>
      <c r="H142" s="82"/>
      <c r="I142" s="5"/>
      <c r="J142" s="5"/>
    </row>
    <row r="143" spans="3:10" s="4" customFormat="1" x14ac:dyDescent="0.25">
      <c r="C143" s="82"/>
      <c r="D143" s="82"/>
      <c r="E143" s="82"/>
      <c r="F143" s="82"/>
      <c r="G143" s="82"/>
      <c r="H143" s="82"/>
      <c r="I143" s="5"/>
      <c r="J143" s="5"/>
    </row>
    <row r="144" spans="3:10" s="4" customFormat="1" x14ac:dyDescent="0.25">
      <c r="C144" s="82"/>
      <c r="D144" s="82"/>
      <c r="E144" s="82"/>
      <c r="F144" s="82"/>
      <c r="G144" s="82"/>
      <c r="H144" s="82"/>
      <c r="I144" s="5"/>
      <c r="J144" s="5"/>
    </row>
    <row r="145" spans="3:10" s="4" customFormat="1" x14ac:dyDescent="0.25">
      <c r="C145" s="82"/>
      <c r="D145" s="82"/>
      <c r="E145" s="82"/>
      <c r="F145" s="82"/>
      <c r="G145" s="82"/>
      <c r="H145" s="82"/>
      <c r="I145" s="5"/>
      <c r="J145" s="5"/>
    </row>
    <row r="146" spans="3:10" s="4" customFormat="1" x14ac:dyDescent="0.25">
      <c r="C146" s="82"/>
      <c r="D146" s="82"/>
      <c r="E146" s="82"/>
      <c r="F146" s="82"/>
      <c r="G146" s="82"/>
      <c r="H146" s="82"/>
      <c r="I146" s="5"/>
      <c r="J146" s="5"/>
    </row>
    <row r="147" spans="3:10" s="4" customFormat="1" x14ac:dyDescent="0.25">
      <c r="C147" s="82"/>
      <c r="D147" s="82"/>
      <c r="E147" s="82"/>
      <c r="F147" s="82"/>
      <c r="G147" s="82"/>
      <c r="H147" s="82"/>
      <c r="I147" s="5"/>
      <c r="J147" s="5"/>
    </row>
    <row r="148" spans="3:10" s="4" customFormat="1" x14ac:dyDescent="0.25">
      <c r="C148" s="82"/>
      <c r="D148" s="82"/>
      <c r="E148" s="82"/>
      <c r="F148" s="82"/>
      <c r="G148" s="82"/>
      <c r="H148" s="82"/>
      <c r="I148" s="5"/>
      <c r="J148" s="5"/>
    </row>
    <row r="149" spans="3:10" s="4" customFormat="1" x14ac:dyDescent="0.25">
      <c r="C149" s="82"/>
      <c r="D149" s="82"/>
      <c r="E149" s="82"/>
      <c r="F149" s="82"/>
      <c r="G149" s="82"/>
      <c r="H149" s="82"/>
      <c r="I149" s="5"/>
      <c r="J149" s="5"/>
    </row>
    <row r="150" spans="3:10" s="4" customFormat="1" x14ac:dyDescent="0.25">
      <c r="C150" s="82"/>
      <c r="D150" s="82"/>
      <c r="E150" s="82"/>
      <c r="F150" s="82"/>
      <c r="G150" s="82"/>
      <c r="H150" s="82"/>
      <c r="I150" s="5"/>
      <c r="J150" s="5"/>
    </row>
    <row r="151" spans="3:10" s="4" customFormat="1" x14ac:dyDescent="0.25">
      <c r="C151" s="82"/>
      <c r="D151" s="82"/>
      <c r="E151" s="82"/>
      <c r="F151" s="82"/>
      <c r="G151" s="82"/>
      <c r="H151" s="82"/>
      <c r="I151" s="5"/>
      <c r="J151" s="5"/>
    </row>
    <row r="152" spans="3:10" s="4" customFormat="1" x14ac:dyDescent="0.25">
      <c r="C152" s="82"/>
      <c r="D152" s="82"/>
      <c r="E152" s="82"/>
      <c r="F152" s="82"/>
      <c r="G152" s="82"/>
      <c r="H152" s="82"/>
      <c r="I152" s="5"/>
      <c r="J152" s="5"/>
    </row>
    <row r="153" spans="3:10" s="4" customFormat="1" x14ac:dyDescent="0.25">
      <c r="C153" s="82"/>
      <c r="D153" s="82"/>
      <c r="E153" s="82"/>
      <c r="F153" s="82"/>
      <c r="G153" s="82"/>
      <c r="H153" s="82"/>
      <c r="I153" s="5"/>
      <c r="J153" s="5"/>
    </row>
    <row r="154" spans="3:10" s="4" customFormat="1" x14ac:dyDescent="0.25">
      <c r="C154" s="82"/>
      <c r="D154" s="82"/>
      <c r="E154" s="82"/>
      <c r="F154" s="82"/>
      <c r="G154" s="82"/>
      <c r="H154" s="82"/>
      <c r="I154" s="5"/>
      <c r="J154" s="5"/>
    </row>
    <row r="155" spans="3:10" s="4" customFormat="1" x14ac:dyDescent="0.25">
      <c r="C155" s="82"/>
      <c r="D155" s="82"/>
      <c r="E155" s="82"/>
      <c r="F155" s="82"/>
      <c r="G155" s="82"/>
      <c r="H155" s="82"/>
      <c r="I155" s="5"/>
      <c r="J155" s="5"/>
    </row>
    <row r="156" spans="3:10" s="4" customFormat="1" x14ac:dyDescent="0.25">
      <c r="C156" s="82"/>
      <c r="D156" s="82"/>
      <c r="E156" s="82"/>
      <c r="F156" s="82"/>
      <c r="G156" s="82"/>
      <c r="H156" s="82"/>
      <c r="I156" s="5"/>
      <c r="J156" s="5"/>
    </row>
    <row r="157" spans="3:10" s="4" customFormat="1" x14ac:dyDescent="0.25">
      <c r="C157" s="82"/>
      <c r="D157" s="82"/>
      <c r="E157" s="82"/>
      <c r="F157" s="82"/>
      <c r="G157" s="82"/>
      <c r="H157" s="82"/>
      <c r="I157" s="5"/>
      <c r="J157" s="5"/>
    </row>
    <row r="158" spans="3:10" s="4" customFormat="1" x14ac:dyDescent="0.25">
      <c r="C158" s="82"/>
      <c r="D158" s="82"/>
      <c r="E158" s="82"/>
      <c r="F158" s="82"/>
      <c r="G158" s="82"/>
      <c r="H158" s="82"/>
      <c r="I158" s="5"/>
      <c r="J158" s="5"/>
    </row>
    <row r="159" spans="3:10" s="4" customFormat="1" x14ac:dyDescent="0.25">
      <c r="C159" s="82"/>
      <c r="D159" s="82"/>
      <c r="E159" s="82"/>
      <c r="F159" s="82"/>
      <c r="G159" s="82"/>
      <c r="H159" s="82"/>
      <c r="I159" s="5"/>
      <c r="J159" s="5"/>
    </row>
    <row r="160" spans="3:10" s="4" customFormat="1" x14ac:dyDescent="0.25">
      <c r="C160" s="82"/>
      <c r="D160" s="82"/>
      <c r="E160" s="82"/>
      <c r="F160" s="82"/>
      <c r="G160" s="82"/>
      <c r="H160" s="82"/>
      <c r="I160" s="5"/>
      <c r="J160" s="5"/>
    </row>
    <row r="161" spans="3:10" s="4" customFormat="1" x14ac:dyDescent="0.25">
      <c r="C161" s="82"/>
      <c r="D161" s="82"/>
      <c r="E161" s="82"/>
      <c r="F161" s="82"/>
      <c r="G161" s="82"/>
      <c r="H161" s="82"/>
      <c r="I161" s="5"/>
      <c r="J161" s="5"/>
    </row>
    <row r="162" spans="3:10" s="4" customFormat="1" x14ac:dyDescent="0.25">
      <c r="C162" s="82"/>
      <c r="D162" s="82"/>
      <c r="E162" s="82"/>
      <c r="F162" s="82"/>
      <c r="G162" s="82"/>
      <c r="H162" s="82"/>
      <c r="I162" s="5"/>
      <c r="J162" s="5"/>
    </row>
    <row r="163" spans="3:10" s="4" customFormat="1" x14ac:dyDescent="0.25">
      <c r="C163" s="82"/>
      <c r="D163" s="82"/>
      <c r="E163" s="82"/>
      <c r="F163" s="82"/>
      <c r="G163" s="82"/>
      <c r="H163" s="82"/>
      <c r="I163" s="5"/>
      <c r="J163" s="5"/>
    </row>
    <row r="164" spans="3:10" s="4" customFormat="1" x14ac:dyDescent="0.25">
      <c r="C164" s="82"/>
      <c r="D164" s="82"/>
      <c r="E164" s="82"/>
      <c r="F164" s="82"/>
      <c r="G164" s="82"/>
      <c r="H164" s="82"/>
      <c r="I164" s="5"/>
      <c r="J164" s="5"/>
    </row>
    <row r="165" spans="3:10" s="4" customFormat="1" x14ac:dyDescent="0.25">
      <c r="C165" s="82"/>
      <c r="D165" s="82"/>
      <c r="E165" s="82"/>
      <c r="F165" s="82"/>
      <c r="G165" s="82"/>
      <c r="H165" s="82"/>
      <c r="I165" s="5"/>
      <c r="J165" s="5"/>
    </row>
    <row r="166" spans="3:10" s="4" customFormat="1" x14ac:dyDescent="0.25">
      <c r="C166" s="82"/>
      <c r="D166" s="82"/>
      <c r="E166" s="82"/>
      <c r="F166" s="82"/>
      <c r="G166" s="82"/>
      <c r="H166" s="82"/>
      <c r="I166" s="5"/>
      <c r="J166" s="5"/>
    </row>
    <row r="167" spans="3:10" s="4" customFormat="1" x14ac:dyDescent="0.25">
      <c r="C167" s="82"/>
      <c r="D167" s="82"/>
      <c r="E167" s="82"/>
      <c r="F167" s="82"/>
      <c r="G167" s="82"/>
      <c r="H167" s="82"/>
      <c r="I167" s="5"/>
      <c r="J167" s="5"/>
    </row>
    <row r="168" spans="3:10" s="4" customFormat="1" x14ac:dyDescent="0.25">
      <c r="C168" s="82"/>
      <c r="D168" s="82"/>
      <c r="E168" s="82"/>
      <c r="F168" s="82"/>
      <c r="G168" s="82"/>
      <c r="H168" s="82"/>
      <c r="I168" s="5"/>
      <c r="J168" s="5"/>
    </row>
    <row r="169" spans="3:10" s="4" customFormat="1" x14ac:dyDescent="0.25">
      <c r="C169" s="82"/>
      <c r="D169" s="82"/>
      <c r="E169" s="82"/>
      <c r="F169" s="82"/>
      <c r="G169" s="82"/>
      <c r="H169" s="82"/>
      <c r="I169" s="5"/>
      <c r="J169" s="5"/>
    </row>
    <row r="170" spans="3:10" s="4" customFormat="1" x14ac:dyDescent="0.25">
      <c r="C170" s="82"/>
      <c r="D170" s="82"/>
      <c r="E170" s="82"/>
      <c r="F170" s="82"/>
      <c r="G170" s="82"/>
      <c r="H170" s="82"/>
      <c r="I170" s="5"/>
      <c r="J170" s="5"/>
    </row>
    <row r="171" spans="3:10" s="4" customFormat="1" x14ac:dyDescent="0.25">
      <c r="C171" s="82"/>
      <c r="D171" s="82"/>
      <c r="E171" s="82"/>
      <c r="F171" s="82"/>
      <c r="G171" s="82"/>
      <c r="H171" s="82"/>
      <c r="I171" s="5"/>
      <c r="J171" s="5"/>
    </row>
    <row r="172" spans="3:10" s="4" customFormat="1" x14ac:dyDescent="0.25">
      <c r="C172" s="82"/>
      <c r="D172" s="82"/>
      <c r="E172" s="82"/>
      <c r="F172" s="82"/>
      <c r="G172" s="82"/>
      <c r="H172" s="82"/>
      <c r="I172" s="5"/>
      <c r="J172" s="5"/>
    </row>
    <row r="173" spans="3:10" s="4" customFormat="1" x14ac:dyDescent="0.25">
      <c r="C173" s="82"/>
      <c r="D173" s="82"/>
      <c r="E173" s="82"/>
      <c r="F173" s="82"/>
      <c r="G173" s="82"/>
      <c r="H173" s="82"/>
      <c r="I173" s="5"/>
      <c r="J173" s="5"/>
    </row>
    <row r="174" spans="3:10" s="4" customFormat="1" x14ac:dyDescent="0.25">
      <c r="C174" s="82"/>
      <c r="D174" s="82"/>
      <c r="E174" s="82"/>
      <c r="F174" s="82"/>
      <c r="G174" s="82"/>
      <c r="H174" s="82"/>
      <c r="I174" s="5"/>
      <c r="J174" s="5"/>
    </row>
    <row r="175" spans="3:10" s="4" customFormat="1" x14ac:dyDescent="0.25">
      <c r="C175" s="82"/>
      <c r="D175" s="82"/>
      <c r="E175" s="82"/>
      <c r="F175" s="82"/>
      <c r="G175" s="82"/>
      <c r="H175" s="82"/>
      <c r="I175" s="5"/>
      <c r="J175" s="5"/>
    </row>
    <row r="176" spans="3:10" s="4" customFormat="1" x14ac:dyDescent="0.25">
      <c r="C176" s="82"/>
      <c r="D176" s="82"/>
      <c r="E176" s="82"/>
      <c r="F176" s="82"/>
      <c r="G176" s="82"/>
      <c r="H176" s="82"/>
      <c r="I176" s="5"/>
      <c r="J176" s="5"/>
    </row>
    <row r="177" spans="3:10" s="4" customFormat="1" x14ac:dyDescent="0.25">
      <c r="C177" s="82"/>
      <c r="D177" s="82"/>
      <c r="E177" s="82"/>
      <c r="F177" s="82"/>
      <c r="G177" s="82"/>
      <c r="H177" s="82"/>
      <c r="I177" s="5"/>
      <c r="J177" s="5"/>
    </row>
    <row r="178" spans="3:10" s="4" customFormat="1" x14ac:dyDescent="0.25">
      <c r="C178" s="82"/>
      <c r="D178" s="82"/>
      <c r="E178" s="82"/>
      <c r="F178" s="82"/>
      <c r="G178" s="82"/>
      <c r="H178" s="82"/>
      <c r="I178" s="5"/>
      <c r="J178" s="5"/>
    </row>
    <row r="179" spans="3:10" s="4" customFormat="1" x14ac:dyDescent="0.25">
      <c r="C179" s="82"/>
      <c r="D179" s="82"/>
      <c r="E179" s="82"/>
      <c r="F179" s="82"/>
      <c r="G179" s="82"/>
      <c r="H179" s="82"/>
      <c r="I179" s="5"/>
      <c r="J179" s="5"/>
    </row>
    <row r="180" spans="3:10" s="4" customFormat="1" x14ac:dyDescent="0.25">
      <c r="C180" s="82"/>
      <c r="D180" s="82"/>
      <c r="E180" s="82"/>
      <c r="F180" s="82"/>
      <c r="G180" s="82"/>
      <c r="H180" s="82"/>
      <c r="I180" s="5"/>
      <c r="J180" s="5"/>
    </row>
    <row r="181" spans="3:10" s="4" customFormat="1" x14ac:dyDescent="0.25">
      <c r="C181" s="82"/>
      <c r="D181" s="82"/>
      <c r="E181" s="82"/>
      <c r="F181" s="82"/>
      <c r="G181" s="82"/>
      <c r="H181" s="82"/>
      <c r="I181" s="5"/>
      <c r="J181" s="5"/>
    </row>
    <row r="182" spans="3:10" s="4" customFormat="1" x14ac:dyDescent="0.25">
      <c r="C182" s="82"/>
      <c r="D182" s="82"/>
      <c r="E182" s="82"/>
      <c r="F182" s="82"/>
      <c r="G182" s="82"/>
      <c r="H182" s="82"/>
      <c r="I182" s="5"/>
      <c r="J182" s="5"/>
    </row>
    <row r="183" spans="3:10" s="4" customFormat="1" x14ac:dyDescent="0.25">
      <c r="C183" s="82"/>
      <c r="D183" s="82"/>
      <c r="E183" s="82"/>
      <c r="F183" s="82"/>
      <c r="G183" s="82"/>
      <c r="H183" s="82"/>
      <c r="I183" s="5"/>
      <c r="J183" s="5"/>
    </row>
    <row r="184" spans="3:10" s="4" customFormat="1" x14ac:dyDescent="0.25">
      <c r="C184" s="82"/>
      <c r="D184" s="82"/>
      <c r="E184" s="82"/>
      <c r="F184" s="82"/>
      <c r="G184" s="82"/>
      <c r="H184" s="82"/>
      <c r="I184" s="5"/>
      <c r="J184" s="5"/>
    </row>
    <row r="185" spans="3:10" s="4" customFormat="1" x14ac:dyDescent="0.25">
      <c r="C185" s="82"/>
      <c r="D185" s="82"/>
      <c r="E185" s="82"/>
      <c r="F185" s="82"/>
      <c r="G185" s="82"/>
      <c r="H185" s="82"/>
      <c r="I185" s="5"/>
      <c r="J185" s="5"/>
    </row>
    <row r="186" spans="3:10" s="4" customFormat="1" x14ac:dyDescent="0.25">
      <c r="C186" s="82"/>
      <c r="D186" s="82"/>
      <c r="E186" s="82"/>
      <c r="F186" s="82"/>
      <c r="G186" s="82"/>
      <c r="H186" s="82"/>
      <c r="I186" s="5"/>
      <c r="J186" s="5"/>
    </row>
    <row r="187" spans="3:10" s="4" customFormat="1" x14ac:dyDescent="0.25">
      <c r="C187" s="82"/>
      <c r="D187" s="82"/>
      <c r="E187" s="82"/>
      <c r="F187" s="82"/>
      <c r="G187" s="82"/>
      <c r="H187" s="82"/>
      <c r="I187" s="5"/>
      <c r="J187" s="5"/>
    </row>
    <row r="188" spans="3:10" s="4" customFormat="1" x14ac:dyDescent="0.25">
      <c r="C188" s="82"/>
      <c r="D188" s="82"/>
      <c r="E188" s="82"/>
      <c r="F188" s="82"/>
      <c r="G188" s="82"/>
      <c r="H188" s="82"/>
      <c r="I188" s="5"/>
      <c r="J188" s="5"/>
    </row>
    <row r="189" spans="3:10" s="4" customFormat="1" x14ac:dyDescent="0.25">
      <c r="C189" s="82"/>
      <c r="D189" s="82"/>
      <c r="E189" s="82"/>
      <c r="F189" s="82"/>
      <c r="G189" s="82"/>
      <c r="H189" s="82"/>
      <c r="I189" s="5"/>
      <c r="J189" s="5"/>
    </row>
    <row r="190" spans="3:10" s="4" customFormat="1" x14ac:dyDescent="0.25">
      <c r="C190" s="82"/>
      <c r="D190" s="82"/>
      <c r="E190" s="82"/>
      <c r="F190" s="82"/>
      <c r="G190" s="82"/>
      <c r="H190" s="82"/>
      <c r="I190" s="5"/>
      <c r="J190" s="5"/>
    </row>
    <row r="191" spans="3:10" s="4" customFormat="1" x14ac:dyDescent="0.25">
      <c r="C191" s="82"/>
      <c r="D191" s="82"/>
      <c r="E191" s="82"/>
      <c r="F191" s="82"/>
      <c r="G191" s="82"/>
      <c r="H191" s="82"/>
      <c r="I191" s="5"/>
      <c r="J191" s="5"/>
    </row>
    <row r="192" spans="3:10" s="4" customFormat="1" x14ac:dyDescent="0.25">
      <c r="C192" s="82"/>
      <c r="D192" s="82"/>
      <c r="E192" s="82"/>
      <c r="F192" s="82"/>
      <c r="G192" s="82"/>
      <c r="H192" s="82"/>
      <c r="I192" s="5"/>
      <c r="J192" s="5"/>
    </row>
    <row r="193" spans="3:10" s="4" customFormat="1" x14ac:dyDescent="0.25">
      <c r="C193" s="82"/>
      <c r="D193" s="82"/>
      <c r="E193" s="82"/>
      <c r="F193" s="82"/>
      <c r="G193" s="82"/>
      <c r="H193" s="82"/>
      <c r="I193" s="5"/>
      <c r="J193" s="5"/>
    </row>
    <row r="194" spans="3:10" s="4" customFormat="1" x14ac:dyDescent="0.25">
      <c r="C194" s="82"/>
      <c r="D194" s="82"/>
      <c r="E194" s="82"/>
      <c r="F194" s="82"/>
      <c r="G194" s="82"/>
      <c r="H194" s="82"/>
      <c r="I194" s="5"/>
      <c r="J194" s="5"/>
    </row>
    <row r="195" spans="3:10" s="4" customFormat="1" x14ac:dyDescent="0.25">
      <c r="C195" s="82"/>
      <c r="D195" s="82"/>
      <c r="E195" s="82"/>
      <c r="F195" s="82"/>
      <c r="G195" s="82"/>
      <c r="H195" s="82"/>
      <c r="I195" s="5"/>
      <c r="J195" s="5"/>
    </row>
    <row r="196" spans="3:10" s="4" customFormat="1" x14ac:dyDescent="0.25">
      <c r="C196" s="82"/>
      <c r="D196" s="82"/>
      <c r="E196" s="82"/>
      <c r="F196" s="82"/>
      <c r="G196" s="82"/>
      <c r="H196" s="82"/>
      <c r="I196" s="5"/>
      <c r="J196" s="5"/>
    </row>
    <row r="197" spans="3:10" s="4" customFormat="1" x14ac:dyDescent="0.25">
      <c r="C197" s="82"/>
      <c r="D197" s="82"/>
      <c r="E197" s="82"/>
      <c r="F197" s="82"/>
      <c r="G197" s="82"/>
      <c r="H197" s="82"/>
      <c r="I197" s="5"/>
      <c r="J197" s="5"/>
    </row>
    <row r="198" spans="3:10" s="4" customFormat="1" x14ac:dyDescent="0.25">
      <c r="C198" s="82"/>
      <c r="D198" s="82"/>
      <c r="E198" s="82"/>
      <c r="F198" s="82"/>
      <c r="G198" s="82"/>
      <c r="H198" s="82"/>
      <c r="I198" s="5"/>
      <c r="J198" s="5"/>
    </row>
    <row r="199" spans="3:10" s="4" customFormat="1" x14ac:dyDescent="0.25">
      <c r="C199" s="82"/>
      <c r="D199" s="82"/>
      <c r="E199" s="82"/>
      <c r="F199" s="82"/>
      <c r="G199" s="82"/>
      <c r="H199" s="82"/>
      <c r="I199" s="5"/>
      <c r="J199" s="5"/>
    </row>
    <row r="200" spans="3:10" s="4" customFormat="1" x14ac:dyDescent="0.25">
      <c r="C200" s="82"/>
      <c r="D200" s="82"/>
      <c r="E200" s="82"/>
      <c r="F200" s="82"/>
      <c r="G200" s="82"/>
      <c r="H200" s="82"/>
      <c r="I200" s="5"/>
      <c r="J200" s="5"/>
    </row>
    <row r="201" spans="3:10" s="4" customFormat="1" x14ac:dyDescent="0.25">
      <c r="C201" s="82"/>
      <c r="D201" s="82"/>
      <c r="E201" s="82"/>
      <c r="F201" s="82"/>
      <c r="G201" s="82"/>
      <c r="H201" s="82"/>
      <c r="I201" s="5"/>
      <c r="J201" s="5"/>
    </row>
    <row r="202" spans="3:10" s="4" customFormat="1" x14ac:dyDescent="0.25">
      <c r="C202" s="82"/>
      <c r="D202" s="82"/>
      <c r="E202" s="82"/>
      <c r="F202" s="82"/>
      <c r="G202" s="82"/>
      <c r="H202" s="82"/>
      <c r="I202" s="5"/>
      <c r="J202" s="5"/>
    </row>
    <row r="203" spans="3:10" s="4" customFormat="1" x14ac:dyDescent="0.25">
      <c r="C203" s="82"/>
      <c r="D203" s="82"/>
      <c r="E203" s="82"/>
      <c r="F203" s="82"/>
      <c r="G203" s="82"/>
      <c r="H203" s="82"/>
      <c r="I203" s="5"/>
      <c r="J203" s="5"/>
    </row>
    <row r="204" spans="3:10" s="4" customFormat="1" x14ac:dyDescent="0.25">
      <c r="C204" s="82"/>
      <c r="D204" s="82"/>
      <c r="E204" s="82"/>
      <c r="F204" s="82"/>
      <c r="G204" s="82"/>
      <c r="H204" s="82"/>
      <c r="I204" s="5"/>
      <c r="J204" s="5"/>
    </row>
    <row r="205" spans="3:10" s="4" customFormat="1" x14ac:dyDescent="0.25">
      <c r="C205" s="82"/>
      <c r="D205" s="82"/>
      <c r="E205" s="82"/>
      <c r="F205" s="82"/>
      <c r="G205" s="82"/>
      <c r="H205" s="82"/>
      <c r="I205" s="5"/>
      <c r="J205" s="5"/>
    </row>
    <row r="206" spans="3:10" s="4" customFormat="1" x14ac:dyDescent="0.25">
      <c r="C206" s="82"/>
      <c r="D206" s="82"/>
      <c r="E206" s="82"/>
      <c r="F206" s="82"/>
      <c r="G206" s="82"/>
      <c r="H206" s="82"/>
      <c r="I206" s="5"/>
      <c r="J206" s="5"/>
    </row>
    <row r="207" spans="3:10" s="4" customFormat="1" x14ac:dyDescent="0.25">
      <c r="C207" s="82"/>
      <c r="D207" s="82"/>
      <c r="E207" s="82"/>
      <c r="F207" s="82"/>
      <c r="G207" s="82"/>
      <c r="H207" s="82"/>
      <c r="I207" s="5"/>
      <c r="J207" s="5"/>
    </row>
    <row r="208" spans="3:10" s="4" customFormat="1" x14ac:dyDescent="0.25">
      <c r="C208" s="82"/>
      <c r="D208" s="82"/>
      <c r="E208" s="82"/>
      <c r="F208" s="82"/>
      <c r="G208" s="82"/>
      <c r="H208" s="82"/>
      <c r="I208" s="5"/>
      <c r="J208" s="5"/>
    </row>
  </sheetData>
  <mergeCells count="13">
    <mergeCell ref="I1:J1"/>
    <mergeCell ref="I2:J2"/>
    <mergeCell ref="B4:I4"/>
    <mergeCell ref="B6:B7"/>
    <mergeCell ref="C6:C7"/>
    <mergeCell ref="N8:O8"/>
    <mergeCell ref="N6:O6"/>
    <mergeCell ref="N7:O7"/>
    <mergeCell ref="D6:D7"/>
    <mergeCell ref="A6:A7"/>
    <mergeCell ref="E6:F6"/>
    <mergeCell ref="G6:H6"/>
    <mergeCell ref="I6:J6"/>
  </mergeCells>
  <phoneticPr fontId="21" type="noConversion"/>
  <pageMargins left="0.78740157480314965" right="0.39370078740157483" top="0.98425196850393704" bottom="0.78740157480314965" header="0.31496062992125984" footer="0.31496062992125984"/>
  <pageSetup paperSize="9" scale="63" firstPageNumber="381" fitToHeight="0" orientation="landscape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'1'!Заголовки_для_печати</vt:lpstr>
      <vt:lpstr>'1'!Область_печати</vt:lpstr>
    </vt:vector>
  </TitlesOfParts>
  <Company>Администрация г.Радужный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Радванская А.В.</dc:creator>
  <cp:lastModifiedBy>Абдуллина С.Ч.</cp:lastModifiedBy>
  <cp:lastPrinted>2022-11-07T11:14:19Z</cp:lastPrinted>
  <dcterms:created xsi:type="dcterms:W3CDTF">2016-10-31T04:35:17Z</dcterms:created>
  <dcterms:modified xsi:type="dcterms:W3CDTF">2022-11-07T11:15:04Z</dcterms:modified>
</cp:coreProperties>
</file>