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2065919C-D3F8-427B-8B65-0F63C3CA1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7" r:id="rId1"/>
  </sheets>
  <definedNames>
    <definedName name="_xlnm.Print_Titles" localSheetId="0">'1'!$6:$8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7" l="1"/>
  <c r="J9" i="7"/>
  <c r="I10" i="7"/>
  <c r="K21" i="7" l="1"/>
  <c r="J21" i="7"/>
  <c r="I21" i="7"/>
  <c r="F10" i="7" l="1"/>
  <c r="G10" i="7"/>
  <c r="H10" i="7"/>
  <c r="F19" i="7"/>
  <c r="G19" i="7"/>
  <c r="H19" i="7"/>
  <c r="F23" i="7"/>
  <c r="G23" i="7"/>
  <c r="H23" i="7"/>
  <c r="F31" i="7"/>
  <c r="G31" i="7"/>
  <c r="H31" i="7"/>
  <c r="F36" i="7"/>
  <c r="G36" i="7"/>
  <c r="H36" i="7"/>
  <c r="F38" i="7"/>
  <c r="G38" i="7"/>
  <c r="H38" i="7"/>
  <c r="F44" i="7"/>
  <c r="G44" i="7"/>
  <c r="H44" i="7"/>
  <c r="F47" i="7"/>
  <c r="G47" i="7"/>
  <c r="H47" i="7"/>
  <c r="F50" i="7"/>
  <c r="G50" i="7"/>
  <c r="H50" i="7"/>
  <c r="F55" i="7"/>
  <c r="G55" i="7"/>
  <c r="H55" i="7"/>
  <c r="F60" i="7"/>
  <c r="G60" i="7"/>
  <c r="H60" i="7"/>
  <c r="F63" i="7"/>
  <c r="G63" i="7"/>
  <c r="H63" i="7"/>
  <c r="H9" i="7" l="1"/>
  <c r="G9" i="7"/>
  <c r="F9" i="7"/>
  <c r="E63" i="7" l="1"/>
  <c r="E60" i="7"/>
  <c r="E55" i="7"/>
  <c r="E50" i="7"/>
  <c r="E47" i="7"/>
  <c r="E44" i="7"/>
  <c r="E38" i="7"/>
  <c r="E36" i="7"/>
  <c r="E31" i="7"/>
  <c r="E23" i="7"/>
  <c r="E19" i="7"/>
  <c r="E10" i="7"/>
  <c r="D47" i="7"/>
  <c r="K58" i="7"/>
  <c r="J58" i="7"/>
  <c r="I58" i="7"/>
  <c r="I16" i="7"/>
  <c r="K16" i="7"/>
  <c r="J16" i="7"/>
  <c r="D31" i="7"/>
  <c r="E9" i="7" l="1"/>
  <c r="K26" i="7"/>
  <c r="J26" i="7"/>
  <c r="I26" i="7"/>
  <c r="I51" i="7"/>
  <c r="K51" i="7"/>
  <c r="J51" i="7"/>
  <c r="K37" i="7"/>
  <c r="J37" i="7"/>
  <c r="I37" i="7"/>
  <c r="D50" i="7" l="1"/>
  <c r="D36" i="7"/>
  <c r="K11" i="7"/>
  <c r="K12" i="7"/>
  <c r="K13" i="7"/>
  <c r="K14" i="7"/>
  <c r="K15" i="7"/>
  <c r="K17" i="7"/>
  <c r="K18" i="7"/>
  <c r="K20" i="7"/>
  <c r="K22" i="7"/>
  <c r="K24" i="7"/>
  <c r="K25" i="7"/>
  <c r="K27" i="7"/>
  <c r="K28" i="7"/>
  <c r="K29" i="7"/>
  <c r="K30" i="7"/>
  <c r="K32" i="7"/>
  <c r="K33" i="7"/>
  <c r="K34" i="7"/>
  <c r="K35" i="7"/>
  <c r="K39" i="7"/>
  <c r="K40" i="7"/>
  <c r="K41" i="7"/>
  <c r="K42" i="7"/>
  <c r="K43" i="7"/>
  <c r="K45" i="7"/>
  <c r="K46" i="7"/>
  <c r="K49" i="7"/>
  <c r="K52" i="7"/>
  <c r="K53" i="7"/>
  <c r="K54" i="7"/>
  <c r="K56" i="7"/>
  <c r="K57" i="7"/>
  <c r="K59" i="7"/>
  <c r="K61" i="7"/>
  <c r="K62" i="7"/>
  <c r="K64" i="7"/>
  <c r="J11" i="7"/>
  <c r="J12" i="7"/>
  <c r="J13" i="7"/>
  <c r="J14" i="7"/>
  <c r="J15" i="7"/>
  <c r="J17" i="7"/>
  <c r="J18" i="7"/>
  <c r="J20" i="7"/>
  <c r="J22" i="7"/>
  <c r="J24" i="7"/>
  <c r="J25" i="7"/>
  <c r="J27" i="7"/>
  <c r="J28" i="7"/>
  <c r="J29" i="7"/>
  <c r="J30" i="7"/>
  <c r="J32" i="7"/>
  <c r="J33" i="7"/>
  <c r="J34" i="7"/>
  <c r="J35" i="7"/>
  <c r="J39" i="7"/>
  <c r="J40" i="7"/>
  <c r="J41" i="7"/>
  <c r="J42" i="7"/>
  <c r="J43" i="7"/>
  <c r="J45" i="7"/>
  <c r="J46" i="7"/>
  <c r="J49" i="7"/>
  <c r="J52" i="7"/>
  <c r="J53" i="7"/>
  <c r="J54" i="7"/>
  <c r="J56" i="7"/>
  <c r="J57" i="7"/>
  <c r="J59" i="7"/>
  <c r="J61" i="7"/>
  <c r="J62" i="7"/>
  <c r="J64" i="7"/>
  <c r="I11" i="7"/>
  <c r="I12" i="7"/>
  <c r="I13" i="7"/>
  <c r="I14" i="7"/>
  <c r="I15" i="7"/>
  <c r="I17" i="7"/>
  <c r="I18" i="7"/>
  <c r="I20" i="7"/>
  <c r="I22" i="7"/>
  <c r="I24" i="7"/>
  <c r="I25" i="7"/>
  <c r="I27" i="7"/>
  <c r="I28" i="7"/>
  <c r="I29" i="7"/>
  <c r="I30" i="7"/>
  <c r="I32" i="7"/>
  <c r="I33" i="7"/>
  <c r="I34" i="7"/>
  <c r="I35" i="7"/>
  <c r="I39" i="7"/>
  <c r="I40" i="7"/>
  <c r="I41" i="7"/>
  <c r="I42" i="7"/>
  <c r="I43" i="7"/>
  <c r="I45" i="7"/>
  <c r="I46" i="7"/>
  <c r="I49" i="7"/>
  <c r="I52" i="7"/>
  <c r="I53" i="7"/>
  <c r="I54" i="7"/>
  <c r="I56" i="7"/>
  <c r="I57" i="7"/>
  <c r="I59" i="7"/>
  <c r="I61" i="7"/>
  <c r="I62" i="7"/>
  <c r="I64" i="7"/>
  <c r="D63" i="7"/>
  <c r="D60" i="7"/>
  <c r="D55" i="7"/>
  <c r="D44" i="7"/>
  <c r="D38" i="7"/>
  <c r="D23" i="7"/>
  <c r="D19" i="7"/>
  <c r="J10" i="7"/>
  <c r="K50" i="7" l="1"/>
  <c r="J50" i="7"/>
  <c r="I50" i="7"/>
  <c r="I63" i="7"/>
  <c r="K38" i="7"/>
  <c r="K19" i="7"/>
  <c r="I47" i="7"/>
  <c r="I9" i="7"/>
  <c r="I23" i="7"/>
  <c r="I31" i="7"/>
  <c r="J38" i="7"/>
  <c r="J63" i="7"/>
  <c r="I19" i="7"/>
  <c r="J23" i="7"/>
  <c r="J47" i="7"/>
  <c r="J31" i="7"/>
  <c r="J19" i="7"/>
  <c r="K23" i="7"/>
  <c r="K31" i="7"/>
  <c r="I38" i="7"/>
  <c r="K47" i="7"/>
  <c r="I55" i="7"/>
  <c r="K63" i="7"/>
  <c r="K55" i="7"/>
  <c r="K44" i="7"/>
  <c r="K10" i="7"/>
  <c r="K36" i="7"/>
  <c r="J44" i="7"/>
  <c r="J36" i="7"/>
  <c r="I36" i="7"/>
  <c r="J60" i="7"/>
  <c r="I60" i="7"/>
  <c r="J55" i="7"/>
  <c r="K60" i="7"/>
  <c r="I44" i="7"/>
  <c r="D10" i="7" l="1"/>
  <c r="D9" i="7" s="1"/>
</calcChain>
</file>

<file path=xl/sharedStrings.xml><?xml version="1.0" encoding="utf-8"?>
<sst xmlns="http://schemas.openxmlformats.org/spreadsheetml/2006/main" count="72" uniqueCount="72">
  <si>
    <t>Дорожное хозяйство (дорожные фонды)</t>
  </si>
  <si>
    <t>Национальная экономика</t>
  </si>
  <si>
    <t>Пр</t>
  </si>
  <si>
    <t>Рз</t>
  </si>
  <si>
    <t>Наименование</t>
  </si>
  <si>
    <t>(тыс.рублей)</t>
  </si>
  <si>
    <t>прирост (+), снижение (-)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</si>
  <si>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</si>
  <si>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</si>
  <si>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</si>
  <si>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</si>
  <si>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</si>
  <si>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</si>
  <si>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</si>
  <si>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</si>
  <si>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</si>
  <si>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</si>
  <si>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</si>
  <si>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</si>
  <si>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</si>
  <si>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</si>
  <si>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</si>
  <si>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</si>
  <si>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</si>
  <si>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</si>
  <si>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</si>
  <si>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</si>
  <si>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</si>
  <si>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</si>
  <si>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</si>
  <si>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</si>
  <si>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</si>
  <si>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</si>
  <si>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</si>
  <si>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</si>
  <si>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</si>
  <si>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</si>
  <si>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</si>
  <si>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</si>
  <si>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</si>
  <si>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</si>
  <si>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</si>
  <si>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</si>
  <si>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</si>
  <si>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</si>
  <si>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</si>
  <si>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</si>
  <si>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</si>
  <si>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</si>
  <si>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</si>
  <si>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</si>
  <si>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</si>
  <si>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</si>
  <si>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ОБСЛУЖИВАНИЕ ГОСУДАРСТВЕННОГО И МУНИЦИПАЛЬНОГО ДОЛГА </t>
  </si>
  <si>
    <t>Пенсионное обеспечение</t>
  </si>
  <si>
    <t xml:space="preserve">к пояснительной записке по расходам </t>
  </si>
  <si>
    <t>Приложение №  1 (III)</t>
  </si>
  <si>
    <t>Лесное хозяйство</t>
  </si>
  <si>
    <t>Обеспечение проведения выборов и референдумов</t>
  </si>
  <si>
    <t>2023 год (проект)</t>
  </si>
  <si>
    <t>Спорт высших достижений</t>
  </si>
  <si>
    <t>Санитарно-эпидемиологическое благополучие</t>
  </si>
  <si>
    <t>2024год</t>
  </si>
  <si>
    <t>Обслуживание государственного внутреннего (муниципального) долга</t>
  </si>
  <si>
    <t>2024год (проект)</t>
  </si>
  <si>
    <t>2025 год (проект)</t>
  </si>
  <si>
    <t>2022 год (утверждено решением Думы от 10.12.2021 № 118)</t>
  </si>
  <si>
    <t>2021 год (отчет)    (утверждено Решением Думы от 26.05.2022 № 180)</t>
  </si>
  <si>
    <t>2023 год</t>
  </si>
  <si>
    <t>2025год</t>
  </si>
  <si>
    <t xml:space="preserve">Прирост (+), снижение (-) расходов бюджета города Радужный на 2023-2025 годы
по сравнению с предыдущим годом в разрезе разделов, подразделов классификации расходов бюджетов
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</si>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</sst>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0"/>
    <numFmt numFmtId="167" formatCode="0000"/>
    <numFmt numFmtId="168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8" fillId="0" borderId="0" xfId="0" applyFo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6" fontId="3" fillId="2" borderId="9" xfId="1" applyNumberFormat="1" applyFont="1" applyFill="1" applyBorder="1" applyAlignment="1" applyProtection="1">
      <alignment horizontal="center"/>
      <protection hidden="1"/>
    </xf>
    <xf numFmtId="166" fontId="5" fillId="2" borderId="9" xfId="1" applyNumberFormat="1" applyFont="1" applyFill="1" applyBorder="1" applyAlignment="1" applyProtection="1">
      <alignment horizontal="center"/>
      <protection hidden="1"/>
    </xf>
    <xf numFmtId="0" fontId="11" fillId="0" borderId="12" xfId="0" applyFont="1" applyBorder="1" applyAlignment="1">
      <alignment horizontal="center"/>
    </xf>
    <xf numFmtId="168" fontId="11" fillId="0" borderId="9" xfId="0" applyNumberFormat="1" applyFont="1" applyBorder="1"/>
    <xf numFmtId="168" fontId="5" fillId="0" borderId="8" xfId="1" applyNumberFormat="1" applyFont="1" applyBorder="1" applyProtection="1">
      <protection hidden="1"/>
    </xf>
    <xf numFmtId="168" fontId="9" fillId="0" borderId="9" xfId="0" applyNumberFormat="1" applyFont="1" applyBorder="1"/>
    <xf numFmtId="168" fontId="11" fillId="0" borderId="9" xfId="0" applyNumberFormat="1" applyFont="1" applyBorder="1" applyAlignment="1">
      <alignment horizontal="right"/>
    </xf>
    <xf numFmtId="168" fontId="11" fillId="0" borderId="12" xfId="0" applyNumberFormat="1" applyFont="1" applyBorder="1" applyAlignment="1">
      <alignment horizontal="right"/>
    </xf>
    <xf numFmtId="168" fontId="5" fillId="0" borderId="8" xfId="1" applyNumberFormat="1" applyFont="1" applyBorder="1" applyAlignment="1" applyProtection="1">
      <alignment horizontal="right"/>
      <protection hidden="1"/>
    </xf>
    <xf numFmtId="0" fontId="11" fillId="0" borderId="18" xfId="0" applyFont="1" applyBorder="1" applyAlignment="1">
      <alignment wrapText="1"/>
    </xf>
    <xf numFmtId="168" fontId="11" fillId="0" borderId="13" xfId="0" applyNumberFormat="1" applyFont="1" applyBorder="1" applyAlignment="1">
      <alignment horizontal="right"/>
    </xf>
    <xf numFmtId="167" fontId="3" fillId="2" borderId="10" xfId="1" applyNumberFormat="1" applyFont="1" applyFill="1" applyBorder="1" applyAlignment="1" applyProtection="1">
      <alignment wrapText="1"/>
      <protection hidden="1"/>
    </xf>
    <xf numFmtId="168" fontId="11" fillId="0" borderId="7" xfId="0" applyNumberFormat="1" applyFont="1" applyBorder="1" applyAlignment="1">
      <alignment horizontal="right"/>
    </xf>
    <xf numFmtId="167" fontId="5" fillId="2" borderId="10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Border="1" applyAlignment="1" applyProtection="1">
      <alignment horizontal="right"/>
      <protection hidden="1"/>
    </xf>
    <xf numFmtId="167" fontId="5" fillId="2" borderId="6" xfId="1" applyNumberFormat="1" applyFont="1" applyFill="1" applyBorder="1" applyAlignment="1" applyProtection="1">
      <alignment wrapText="1"/>
      <protection hidden="1"/>
    </xf>
    <xf numFmtId="166" fontId="5" fillId="2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Border="1" applyProtection="1">
      <protection hidden="1"/>
    </xf>
    <xf numFmtId="168" fontId="9" fillId="0" borderId="7" xfId="0" applyNumberFormat="1" applyFont="1" applyBorder="1"/>
    <xf numFmtId="168" fontId="5" fillId="0" borderId="7" xfId="1" applyNumberFormat="1" applyFont="1" applyBorder="1" applyProtection="1">
      <protection hidden="1"/>
    </xf>
    <xf numFmtId="168" fontId="11" fillId="0" borderId="7" xfId="0" applyNumberFormat="1" applyFont="1" applyBorder="1"/>
    <xf numFmtId="168" fontId="5" fillId="0" borderId="5" xfId="1" applyNumberFormat="1" applyFont="1" applyBorder="1" applyProtection="1">
      <protection hidden="1"/>
    </xf>
    <xf numFmtId="0" fontId="8" fillId="0" borderId="0" xfId="0" applyFont="1" applyAlignment="1">
      <alignment horizontal="right"/>
    </xf>
    <xf numFmtId="0" fontId="2" fillId="0" borderId="0" xfId="2" applyFont="1"/>
    <xf numFmtId="0" fontId="12" fillId="0" borderId="16" xfId="0" applyFont="1" applyBorder="1" applyAlignment="1">
      <alignment horizontal="center" vertical="center" wrapText="1"/>
    </xf>
    <xf numFmtId="0" fontId="5" fillId="0" borderId="0" xfId="2" applyFont="1" applyAlignment="1">
      <alignment horizontal="right" wrapText="1"/>
    </xf>
    <xf numFmtId="167" fontId="5" fillId="0" borderId="10" xfId="1" applyNumberFormat="1" applyFont="1" applyBorder="1" applyAlignment="1" applyProtection="1">
      <alignment wrapText="1"/>
      <protection hidden="1"/>
    </xf>
    <xf numFmtId="166" fontId="5" fillId="0" borderId="9" xfId="1" applyNumberFormat="1" applyFont="1" applyBorder="1" applyAlignment="1" applyProtection="1">
      <alignment horizontal="center"/>
      <protection hidden="1"/>
    </xf>
    <xf numFmtId="0" fontId="8" fillId="0" borderId="0" xfId="0" applyFont="1" applyFill="1"/>
    <xf numFmtId="0" fontId="5" fillId="0" borderId="0" xfId="2" applyFont="1" applyFill="1" applyAlignment="1">
      <alignment horizontal="right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168" fontId="11" fillId="0" borderId="12" xfId="0" applyNumberFormat="1" applyFont="1" applyFill="1" applyBorder="1" applyAlignment="1">
      <alignment horizontal="right"/>
    </xf>
    <xf numFmtId="168" fontId="11" fillId="0" borderId="9" xfId="0" applyNumberFormat="1" applyFont="1" applyFill="1" applyBorder="1" applyAlignment="1">
      <alignment horizontal="right"/>
    </xf>
    <xf numFmtId="168" fontId="5" fillId="0" borderId="8" xfId="1" applyNumberFormat="1" applyFont="1" applyFill="1" applyBorder="1" applyAlignment="1" applyProtection="1">
      <alignment horizontal="right"/>
      <protection hidden="1"/>
    </xf>
    <xf numFmtId="168" fontId="5" fillId="0" borderId="8" xfId="1" applyNumberFormat="1" applyFont="1" applyFill="1" applyBorder="1" applyProtection="1">
      <protection hidden="1"/>
    </xf>
    <xf numFmtId="168" fontId="11" fillId="0" borderId="9" xfId="0" applyNumberFormat="1" applyFont="1" applyFill="1" applyBorder="1"/>
    <xf numFmtId="168" fontId="9" fillId="0" borderId="9" xfId="0" applyNumberFormat="1" applyFont="1" applyFill="1" applyBorder="1"/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9" xfId="0" applyNumberFormat="1" applyFont="1" applyFill="1" applyBorder="1"/>
    <xf numFmtId="168" fontId="5" fillId="0" borderId="2" xfId="1" applyNumberFormat="1" applyFont="1" applyFill="1" applyBorder="1" applyProtection="1">
      <protection hidden="1"/>
    </xf>
    <xf numFmtId="4" fontId="8" fillId="0" borderId="0" xfId="0" applyNumberFormat="1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3" xfId="2" xr:uid="{00000000-0005-0000-0000-000003000000}"/>
    <cellStyle name="Тысячи [0]_Лист1" xfId="3" xr:uid="{00000000-0005-0000-0000-000004000000}"/>
    <cellStyle name="Тысячи_Лист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ColWidth="9.140625" defaultRowHeight="15" x14ac:dyDescent="0.25"/>
  <cols>
    <col min="1" max="1" width="51.5703125" style="1" customWidth="1"/>
    <col min="2" max="2" width="8" style="1" customWidth="1"/>
    <col min="3" max="3" width="8.140625" style="1" customWidth="1"/>
    <col min="4" max="4" width="20.42578125" style="32" customWidth="1"/>
    <col min="5" max="5" width="20.28515625" style="32" customWidth="1"/>
    <col min="6" max="7" width="17.140625" style="32" customWidth="1"/>
    <col min="8" max="8" width="16.85546875" style="32" customWidth="1"/>
    <col min="9" max="9" width="16.28515625" style="32" customWidth="1"/>
    <col min="10" max="10" width="15.85546875" style="1" customWidth="1"/>
    <col min="11" max="11" width="16.85546875" style="1" customWidth="1"/>
    <col min="12" max="12" width="9.140625" style="1"/>
    <col min="13" max="13" width="10" style="1" bestFit="1" customWidth="1"/>
    <col min="14" max="14" width="9.7109375" style="1" bestFit="1" customWidth="1"/>
    <col min="15" max="16384" width="9.140625" style="1"/>
  </cols>
  <sheetData>
    <row r="1" spans="1:15" ht="15.75" x14ac:dyDescent="0.25">
      <c r="J1" s="47" t="s">
        <v>56</v>
      </c>
      <c r="K1" s="47"/>
      <c r="L1" s="27"/>
    </row>
    <row r="2" spans="1:15" ht="18" customHeight="1" x14ac:dyDescent="0.25">
      <c r="I2" s="48" t="s">
        <v>55</v>
      </c>
      <c r="J2" s="48"/>
      <c r="K2" s="48"/>
      <c r="L2" s="27"/>
    </row>
    <row r="3" spans="1:15" ht="18" customHeight="1" x14ac:dyDescent="0.25">
      <c r="I3" s="33"/>
      <c r="J3" s="29"/>
      <c r="K3" s="29"/>
      <c r="L3" s="27"/>
    </row>
    <row r="4" spans="1:15" ht="54.75" customHeight="1" x14ac:dyDescent="0.3">
      <c r="A4" s="54" t="s">
        <v>70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5" ht="15.75" thickBot="1" x14ac:dyDescent="0.3">
      <c r="K5" s="26" t="s">
        <v>5</v>
      </c>
    </row>
    <row r="6" spans="1:15" ht="15.75" thickBot="1" x14ac:dyDescent="0.3">
      <c r="A6" s="55" t="s">
        <v>4</v>
      </c>
      <c r="B6" s="55" t="s">
        <v>3</v>
      </c>
      <c r="C6" s="55" t="s">
        <v>2</v>
      </c>
      <c r="D6" s="49" t="s">
        <v>67</v>
      </c>
      <c r="E6" s="57" t="s">
        <v>66</v>
      </c>
      <c r="F6" s="49" t="s">
        <v>59</v>
      </c>
      <c r="G6" s="49" t="s">
        <v>64</v>
      </c>
      <c r="H6" s="49" t="s">
        <v>65</v>
      </c>
      <c r="I6" s="51" t="s">
        <v>6</v>
      </c>
      <c r="J6" s="52"/>
      <c r="K6" s="53"/>
    </row>
    <row r="7" spans="1:15" ht="63.75" customHeight="1" thickBot="1" x14ac:dyDescent="0.3">
      <c r="A7" s="56"/>
      <c r="B7" s="56"/>
      <c r="C7" s="56"/>
      <c r="D7" s="50"/>
      <c r="E7" s="58"/>
      <c r="F7" s="50"/>
      <c r="G7" s="50"/>
      <c r="H7" s="50"/>
      <c r="I7" s="34" t="s">
        <v>68</v>
      </c>
      <c r="J7" s="28" t="s">
        <v>62</v>
      </c>
      <c r="K7" s="28" t="s">
        <v>69</v>
      </c>
    </row>
    <row r="8" spans="1:15" ht="16.5" thickBot="1" x14ac:dyDescent="0.3">
      <c r="A8" s="2">
        <v>1</v>
      </c>
      <c r="B8" s="3">
        <v>2</v>
      </c>
      <c r="C8" s="3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">
        <v>10</v>
      </c>
      <c r="K8" s="3">
        <v>11</v>
      </c>
    </row>
    <row r="9" spans="1:15" ht="15.75" x14ac:dyDescent="0.25">
      <c r="A9" s="13" t="s">
        <v>7</v>
      </c>
      <c r="B9" s="6"/>
      <c r="C9" s="6"/>
      <c r="D9" s="36">
        <f>D10+D19+D23+D31+D36+D38+D44+D47+D50+D55+D60+D63</f>
        <v>3141315.5600000005</v>
      </c>
      <c r="E9" s="36">
        <f>E10+E19+E23+E31+E36+E38+E44+E47+E50+E55+E60+E63</f>
        <v>3173569.7000000007</v>
      </c>
      <c r="F9" s="36">
        <f>F10+F19+F23+F31+F36+F38+F44+F47+F50+F55+F60+F63</f>
        <v>3290952.0999999996</v>
      </c>
      <c r="G9" s="36">
        <f>G10+G19+G23+G31+G36+G38+G44+G47+G50+G55+G60+G63</f>
        <v>3223706.3000000003</v>
      </c>
      <c r="H9" s="36">
        <f>H10+H19+H23+H31+H36+H38+H44+H47+H50+H55+H60+H63</f>
        <v>3219423.5999999996</v>
      </c>
      <c r="I9" s="36">
        <f>F9-E9</f>
        <v>117382.39999999898</v>
      </c>
      <c r="J9" s="11">
        <f>G9-F9</f>
        <v>-67245.799999999348</v>
      </c>
      <c r="K9" s="14">
        <f>H9-G9</f>
        <v>-4282.7000000006519</v>
      </c>
      <c r="M9" s="46"/>
      <c r="N9" s="46"/>
      <c r="O9" s="46"/>
    </row>
    <row r="10" spans="1:15" ht="15.75" x14ac:dyDescent="0.25">
      <c r="A10" s="15" t="s">
        <v>8</v>
      </c>
      <c r="B10" s="4">
        <v>1</v>
      </c>
      <c r="C10" s="4">
        <v>0</v>
      </c>
      <c r="D10" s="37">
        <f>SUM(D11:D18)</f>
        <v>387882.04000000004</v>
      </c>
      <c r="E10" s="37">
        <f t="shared" ref="E10" si="0">SUM(E11:E18)</f>
        <v>411389.6</v>
      </c>
      <c r="F10" s="37">
        <f t="shared" ref="F10:H10" si="1">SUM(F11:F18)</f>
        <v>458227</v>
      </c>
      <c r="G10" s="37">
        <f t="shared" si="1"/>
        <v>491353.7</v>
      </c>
      <c r="H10" s="37">
        <f t="shared" si="1"/>
        <v>531922.5</v>
      </c>
      <c r="I10" s="37">
        <f>F10-E10</f>
        <v>46837.400000000023</v>
      </c>
      <c r="J10" s="10">
        <f>G10-F10</f>
        <v>33126.700000000012</v>
      </c>
      <c r="K10" s="16">
        <f t="shared" ref="K10:K64" si="2">H10-G10</f>
        <v>40568.799999999988</v>
      </c>
    </row>
    <row r="11" spans="1:15" ht="47.25" x14ac:dyDescent="0.25">
      <c r="A11" s="17" t="s">
        <v>9</v>
      </c>
      <c r="B11" s="5">
        <v>1</v>
      </c>
      <c r="C11" s="5">
        <v>2</v>
      </c>
      <c r="D11" s="38">
        <v>7029.99</v>
      </c>
      <c r="E11" s="38">
        <v>5784</v>
      </c>
      <c r="F11" s="38">
        <v>6040</v>
      </c>
      <c r="G11" s="38">
        <v>6284</v>
      </c>
      <c r="H11" s="38">
        <v>6284</v>
      </c>
      <c r="I11" s="38">
        <f t="shared" ref="I11:I64" si="3">F11-E11</f>
        <v>256</v>
      </c>
      <c r="J11" s="12">
        <f t="shared" ref="J11:J64" si="4">G11-F11</f>
        <v>244</v>
      </c>
      <c r="K11" s="18">
        <f t="shared" si="2"/>
        <v>0</v>
      </c>
    </row>
    <row r="12" spans="1:15" ht="66" customHeight="1" x14ac:dyDescent="0.25">
      <c r="A12" s="17" t="s">
        <v>10</v>
      </c>
      <c r="B12" s="5">
        <v>1</v>
      </c>
      <c r="C12" s="5">
        <v>3</v>
      </c>
      <c r="D12" s="38">
        <v>19382.73</v>
      </c>
      <c r="E12" s="38">
        <v>19528</v>
      </c>
      <c r="F12" s="38">
        <v>16874</v>
      </c>
      <c r="G12" s="38">
        <v>17413</v>
      </c>
      <c r="H12" s="38">
        <v>17413</v>
      </c>
      <c r="I12" s="38">
        <f t="shared" si="3"/>
        <v>-2654</v>
      </c>
      <c r="J12" s="12">
        <f t="shared" si="4"/>
        <v>539</v>
      </c>
      <c r="K12" s="18">
        <f t="shared" si="2"/>
        <v>0</v>
      </c>
    </row>
    <row r="13" spans="1:15" ht="63" x14ac:dyDescent="0.25">
      <c r="A13" s="17" t="s">
        <v>11</v>
      </c>
      <c r="B13" s="5">
        <v>1</v>
      </c>
      <c r="C13" s="5">
        <v>4</v>
      </c>
      <c r="D13" s="38">
        <v>148753.54</v>
      </c>
      <c r="E13" s="38">
        <v>153380</v>
      </c>
      <c r="F13" s="38">
        <v>182127</v>
      </c>
      <c r="G13" s="38">
        <v>187422</v>
      </c>
      <c r="H13" s="38">
        <v>187422</v>
      </c>
      <c r="I13" s="38">
        <f t="shared" si="3"/>
        <v>28747</v>
      </c>
      <c r="J13" s="12">
        <f t="shared" si="4"/>
        <v>5295</v>
      </c>
      <c r="K13" s="18">
        <f t="shared" si="2"/>
        <v>0</v>
      </c>
    </row>
    <row r="14" spans="1:15" ht="15.75" x14ac:dyDescent="0.25">
      <c r="A14" s="17" t="s">
        <v>12</v>
      </c>
      <c r="B14" s="5">
        <v>1</v>
      </c>
      <c r="C14" s="5">
        <v>5</v>
      </c>
      <c r="D14" s="38">
        <v>6.2</v>
      </c>
      <c r="E14" s="38">
        <v>4.5</v>
      </c>
      <c r="F14" s="38">
        <v>0.7</v>
      </c>
      <c r="G14" s="38">
        <v>7.5</v>
      </c>
      <c r="H14" s="38">
        <v>0.6</v>
      </c>
      <c r="I14" s="38">
        <f t="shared" si="3"/>
        <v>-3.8</v>
      </c>
      <c r="J14" s="12">
        <f t="shared" si="4"/>
        <v>6.8</v>
      </c>
      <c r="K14" s="18">
        <f t="shared" si="2"/>
        <v>-6.9</v>
      </c>
    </row>
    <row r="15" spans="1:15" ht="47.25" x14ac:dyDescent="0.25">
      <c r="A15" s="17" t="s">
        <v>13</v>
      </c>
      <c r="B15" s="5">
        <v>1</v>
      </c>
      <c r="C15" s="5">
        <v>6</v>
      </c>
      <c r="D15" s="38">
        <v>56037.03</v>
      </c>
      <c r="E15" s="38">
        <v>55938</v>
      </c>
      <c r="F15" s="38">
        <v>50952</v>
      </c>
      <c r="G15" s="38">
        <v>52935</v>
      </c>
      <c r="H15" s="38">
        <v>52935</v>
      </c>
      <c r="I15" s="38">
        <f t="shared" si="3"/>
        <v>-4986</v>
      </c>
      <c r="J15" s="12">
        <f t="shared" si="4"/>
        <v>1983</v>
      </c>
      <c r="K15" s="18">
        <f t="shared" si="2"/>
        <v>0</v>
      </c>
    </row>
    <row r="16" spans="1:15" ht="31.5" x14ac:dyDescent="0.25">
      <c r="A16" s="17" t="s">
        <v>58</v>
      </c>
      <c r="B16" s="5">
        <v>1</v>
      </c>
      <c r="C16" s="5">
        <v>7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f t="shared" si="3"/>
        <v>0</v>
      </c>
      <c r="J16" s="12">
        <f t="shared" si="4"/>
        <v>0</v>
      </c>
      <c r="K16" s="18">
        <f t="shared" si="2"/>
        <v>0</v>
      </c>
    </row>
    <row r="17" spans="1:11" ht="15.75" x14ac:dyDescent="0.25">
      <c r="A17" s="17" t="s">
        <v>14</v>
      </c>
      <c r="B17" s="5">
        <v>1</v>
      </c>
      <c r="C17" s="5">
        <v>11</v>
      </c>
      <c r="D17" s="38">
        <v>0</v>
      </c>
      <c r="E17" s="38">
        <v>2500</v>
      </c>
      <c r="F17" s="38">
        <v>9320.2999999999993</v>
      </c>
      <c r="G17" s="38">
        <v>2500</v>
      </c>
      <c r="H17" s="38">
        <v>2500</v>
      </c>
      <c r="I17" s="38">
        <f t="shared" si="3"/>
        <v>6820.2999999999993</v>
      </c>
      <c r="J17" s="12">
        <f t="shared" si="4"/>
        <v>-6820.2999999999993</v>
      </c>
      <c r="K17" s="18">
        <f t="shared" si="2"/>
        <v>0</v>
      </c>
    </row>
    <row r="18" spans="1:11" ht="15.75" x14ac:dyDescent="0.25">
      <c r="A18" s="17" t="s">
        <v>15</v>
      </c>
      <c r="B18" s="5">
        <v>1</v>
      </c>
      <c r="C18" s="5">
        <v>13</v>
      </c>
      <c r="D18" s="38">
        <v>156672.54999999999</v>
      </c>
      <c r="E18" s="38">
        <v>174255.1</v>
      </c>
      <c r="F18" s="38">
        <v>192913</v>
      </c>
      <c r="G18" s="38">
        <v>224792.2</v>
      </c>
      <c r="H18" s="38">
        <v>265367.90000000002</v>
      </c>
      <c r="I18" s="38">
        <f t="shared" si="3"/>
        <v>18657.899999999994</v>
      </c>
      <c r="J18" s="12">
        <f t="shared" si="4"/>
        <v>31879.200000000012</v>
      </c>
      <c r="K18" s="18">
        <f t="shared" si="2"/>
        <v>40575.700000000012</v>
      </c>
    </row>
    <row r="19" spans="1:11" ht="31.5" x14ac:dyDescent="0.25">
      <c r="A19" s="15" t="s">
        <v>16</v>
      </c>
      <c r="B19" s="4">
        <v>3</v>
      </c>
      <c r="C19" s="4">
        <v>0</v>
      </c>
      <c r="D19" s="37">
        <f>SUM(D20:D22)</f>
        <v>13262.68</v>
      </c>
      <c r="E19" s="37">
        <f>SUM(E20:E22)</f>
        <v>18262.399999999998</v>
      </c>
      <c r="F19" s="37">
        <f>SUM(F20:F22)</f>
        <v>15150.7</v>
      </c>
      <c r="G19" s="37">
        <f>SUM(G20:G22)</f>
        <v>11464.4</v>
      </c>
      <c r="H19" s="37">
        <f>SUM(H20:H22)</f>
        <v>11533.5</v>
      </c>
      <c r="I19" s="37">
        <f t="shared" si="3"/>
        <v>-3111.6999999999971</v>
      </c>
      <c r="J19" s="10">
        <f t="shared" si="4"/>
        <v>-3686.3000000000011</v>
      </c>
      <c r="K19" s="16">
        <f t="shared" si="2"/>
        <v>69.100000000000364</v>
      </c>
    </row>
    <row r="20" spans="1:11" ht="15.75" x14ac:dyDescent="0.25">
      <c r="A20" s="17" t="s">
        <v>17</v>
      </c>
      <c r="B20" s="5">
        <v>3</v>
      </c>
      <c r="C20" s="5">
        <v>4</v>
      </c>
      <c r="D20" s="38">
        <v>5211.4799999999996</v>
      </c>
      <c r="E20" s="38">
        <v>5281.2</v>
      </c>
      <c r="F20" s="38">
        <v>5651.8</v>
      </c>
      <c r="G20" s="38">
        <v>5880.8</v>
      </c>
      <c r="H20" s="38">
        <v>6055.9</v>
      </c>
      <c r="I20" s="38">
        <f t="shared" si="3"/>
        <v>370.60000000000036</v>
      </c>
      <c r="J20" s="12">
        <f t="shared" si="4"/>
        <v>229</v>
      </c>
      <c r="K20" s="18">
        <f t="shared" si="2"/>
        <v>175.09999999999945</v>
      </c>
    </row>
    <row r="21" spans="1:11" ht="47.25" x14ac:dyDescent="0.25">
      <c r="A21" s="30" t="s">
        <v>71</v>
      </c>
      <c r="B21" s="31">
        <v>3</v>
      </c>
      <c r="C21" s="31">
        <v>10</v>
      </c>
      <c r="D21" s="38">
        <v>3955.82</v>
      </c>
      <c r="E21" s="38">
        <v>9475.1</v>
      </c>
      <c r="F21" s="38">
        <v>2735.9</v>
      </c>
      <c r="G21" s="38">
        <v>2821.6</v>
      </c>
      <c r="H21" s="38">
        <v>2715.6</v>
      </c>
      <c r="I21" s="38">
        <f t="shared" si="3"/>
        <v>-6739.2000000000007</v>
      </c>
      <c r="J21" s="12">
        <f t="shared" si="4"/>
        <v>85.699999999999818</v>
      </c>
      <c r="K21" s="18">
        <f t="shared" si="2"/>
        <v>-106</v>
      </c>
    </row>
    <row r="22" spans="1:11" ht="47.25" x14ac:dyDescent="0.25">
      <c r="A22" s="17" t="s">
        <v>18</v>
      </c>
      <c r="B22" s="5">
        <v>3</v>
      </c>
      <c r="C22" s="5">
        <v>14</v>
      </c>
      <c r="D22" s="38">
        <v>4095.38</v>
      </c>
      <c r="E22" s="38">
        <v>3506.1</v>
      </c>
      <c r="F22" s="38">
        <v>6763</v>
      </c>
      <c r="G22" s="38">
        <v>2762</v>
      </c>
      <c r="H22" s="38">
        <v>2762</v>
      </c>
      <c r="I22" s="38">
        <f t="shared" si="3"/>
        <v>3256.9</v>
      </c>
      <c r="J22" s="12">
        <f t="shared" si="4"/>
        <v>-4001</v>
      </c>
      <c r="K22" s="18">
        <f t="shared" si="2"/>
        <v>0</v>
      </c>
    </row>
    <row r="23" spans="1:11" ht="15.75" x14ac:dyDescent="0.25">
      <c r="A23" s="15" t="s">
        <v>1</v>
      </c>
      <c r="B23" s="4">
        <v>4</v>
      </c>
      <c r="C23" s="4">
        <v>0</v>
      </c>
      <c r="D23" s="37">
        <f>SUM(D24:D30)</f>
        <v>192652.18</v>
      </c>
      <c r="E23" s="37">
        <f t="shared" ref="E23" si="5">SUM(E24:E30)</f>
        <v>175370.5</v>
      </c>
      <c r="F23" s="37">
        <f t="shared" ref="F23:H23" si="6">SUM(F24:F30)</f>
        <v>186350.58000000002</v>
      </c>
      <c r="G23" s="37">
        <f t="shared" si="6"/>
        <v>117984.7</v>
      </c>
      <c r="H23" s="37">
        <f t="shared" si="6"/>
        <v>103107.37999999999</v>
      </c>
      <c r="I23" s="37">
        <f t="shared" si="3"/>
        <v>10980.080000000016</v>
      </c>
      <c r="J23" s="10">
        <f t="shared" si="4"/>
        <v>-68365.880000000019</v>
      </c>
      <c r="K23" s="16">
        <f t="shared" si="2"/>
        <v>-14877.320000000007</v>
      </c>
    </row>
    <row r="24" spans="1:11" ht="15.75" x14ac:dyDescent="0.25">
      <c r="A24" s="17" t="s">
        <v>19</v>
      </c>
      <c r="B24" s="5">
        <v>4</v>
      </c>
      <c r="C24" s="5">
        <v>1</v>
      </c>
      <c r="D24" s="38">
        <v>5139.71</v>
      </c>
      <c r="E24" s="38">
        <v>2811.1</v>
      </c>
      <c r="F24" s="38">
        <v>5962.8</v>
      </c>
      <c r="G24" s="38">
        <v>5962.8</v>
      </c>
      <c r="H24" s="38">
        <v>5962.8</v>
      </c>
      <c r="I24" s="38">
        <f t="shared" si="3"/>
        <v>3151.7000000000003</v>
      </c>
      <c r="J24" s="12">
        <f t="shared" si="4"/>
        <v>0</v>
      </c>
      <c r="K24" s="18">
        <f t="shared" si="2"/>
        <v>0</v>
      </c>
    </row>
    <row r="25" spans="1:11" ht="15.75" x14ac:dyDescent="0.25">
      <c r="A25" s="17" t="s">
        <v>20</v>
      </c>
      <c r="B25" s="5">
        <v>4</v>
      </c>
      <c r="C25" s="5">
        <v>5</v>
      </c>
      <c r="D25" s="38">
        <v>1699.6</v>
      </c>
      <c r="E25" s="38">
        <v>1747.3</v>
      </c>
      <c r="F25" s="38">
        <v>1730.8</v>
      </c>
      <c r="G25" s="38">
        <v>1462.7</v>
      </c>
      <c r="H25" s="38">
        <v>1381.3</v>
      </c>
      <c r="I25" s="38">
        <f t="shared" si="3"/>
        <v>-16.5</v>
      </c>
      <c r="J25" s="12">
        <f t="shared" si="4"/>
        <v>-268.09999999999991</v>
      </c>
      <c r="K25" s="18">
        <f t="shared" si="2"/>
        <v>-81.400000000000091</v>
      </c>
    </row>
    <row r="26" spans="1:11" ht="15.75" x14ac:dyDescent="0.25">
      <c r="A26" s="17" t="s">
        <v>57</v>
      </c>
      <c r="B26" s="5">
        <v>4</v>
      </c>
      <c r="C26" s="5">
        <v>7</v>
      </c>
      <c r="D26" s="38">
        <v>331.42</v>
      </c>
      <c r="E26" s="38">
        <v>662.4</v>
      </c>
      <c r="F26" s="38">
        <v>0</v>
      </c>
      <c r="G26" s="38">
        <v>0</v>
      </c>
      <c r="H26" s="38">
        <v>0</v>
      </c>
      <c r="I26" s="38">
        <f t="shared" si="3"/>
        <v>-662.4</v>
      </c>
      <c r="J26" s="12">
        <f t="shared" si="4"/>
        <v>0</v>
      </c>
      <c r="K26" s="18">
        <f t="shared" si="2"/>
        <v>0</v>
      </c>
    </row>
    <row r="27" spans="1:11" ht="15.75" x14ac:dyDescent="0.25">
      <c r="A27" s="17" t="s">
        <v>21</v>
      </c>
      <c r="B27" s="5">
        <v>4</v>
      </c>
      <c r="C27" s="5">
        <v>8</v>
      </c>
      <c r="D27" s="38">
        <v>29920.52</v>
      </c>
      <c r="E27" s="38">
        <v>38000</v>
      </c>
      <c r="F27" s="38">
        <v>39000</v>
      </c>
      <c r="G27" s="38">
        <v>23600</v>
      </c>
      <c r="H27" s="38">
        <v>23600</v>
      </c>
      <c r="I27" s="38">
        <f t="shared" si="3"/>
        <v>1000</v>
      </c>
      <c r="J27" s="12">
        <f t="shared" si="4"/>
        <v>-15400</v>
      </c>
      <c r="K27" s="18">
        <f t="shared" si="2"/>
        <v>0</v>
      </c>
    </row>
    <row r="28" spans="1:11" ht="15.75" x14ac:dyDescent="0.25">
      <c r="A28" s="17" t="s">
        <v>0</v>
      </c>
      <c r="B28" s="5">
        <v>4</v>
      </c>
      <c r="C28" s="5">
        <v>9</v>
      </c>
      <c r="D28" s="38">
        <v>136824.46</v>
      </c>
      <c r="E28" s="38">
        <v>119388.8</v>
      </c>
      <c r="F28" s="38">
        <v>125011.1</v>
      </c>
      <c r="G28" s="38">
        <v>72471.42</v>
      </c>
      <c r="H28" s="38">
        <v>57768.800000000003</v>
      </c>
      <c r="I28" s="38">
        <f t="shared" si="3"/>
        <v>5622.3000000000029</v>
      </c>
      <c r="J28" s="12">
        <f t="shared" si="4"/>
        <v>-52539.680000000008</v>
      </c>
      <c r="K28" s="18">
        <f t="shared" si="2"/>
        <v>-14702.619999999995</v>
      </c>
    </row>
    <row r="29" spans="1:11" ht="15.75" x14ac:dyDescent="0.25">
      <c r="A29" s="17" t="s">
        <v>22</v>
      </c>
      <c r="B29" s="5">
        <v>4</v>
      </c>
      <c r="C29" s="5">
        <v>10</v>
      </c>
      <c r="D29" s="38">
        <v>4395.6499999999996</v>
      </c>
      <c r="E29" s="38">
        <v>4540</v>
      </c>
      <c r="F29" s="38">
        <v>5038</v>
      </c>
      <c r="G29" s="38">
        <v>5038</v>
      </c>
      <c r="H29" s="38">
        <v>5038</v>
      </c>
      <c r="I29" s="38">
        <f t="shared" si="3"/>
        <v>498</v>
      </c>
      <c r="J29" s="12">
        <f t="shared" si="4"/>
        <v>0</v>
      </c>
      <c r="K29" s="18">
        <f t="shared" si="2"/>
        <v>0</v>
      </c>
    </row>
    <row r="30" spans="1:11" ht="31.5" x14ac:dyDescent="0.25">
      <c r="A30" s="17" t="s">
        <v>23</v>
      </c>
      <c r="B30" s="5">
        <v>4</v>
      </c>
      <c r="C30" s="5">
        <v>12</v>
      </c>
      <c r="D30" s="38">
        <v>14340.82</v>
      </c>
      <c r="E30" s="38">
        <v>8220.9</v>
      </c>
      <c r="F30" s="38">
        <v>9607.8799999999992</v>
      </c>
      <c r="G30" s="38">
        <v>9449.7800000000007</v>
      </c>
      <c r="H30" s="38">
        <v>9356.48</v>
      </c>
      <c r="I30" s="38">
        <f t="shared" si="3"/>
        <v>1386.9799999999996</v>
      </c>
      <c r="J30" s="12">
        <f t="shared" si="4"/>
        <v>-158.09999999999854</v>
      </c>
      <c r="K30" s="18">
        <f t="shared" si="2"/>
        <v>-93.300000000001091</v>
      </c>
    </row>
    <row r="31" spans="1:11" ht="15.75" x14ac:dyDescent="0.25">
      <c r="A31" s="15" t="s">
        <v>24</v>
      </c>
      <c r="B31" s="4">
        <v>5</v>
      </c>
      <c r="C31" s="4">
        <v>0</v>
      </c>
      <c r="D31" s="37">
        <f t="shared" ref="D31:H31" si="7">SUM(D32:D35)</f>
        <v>255221.36</v>
      </c>
      <c r="E31" s="37">
        <f t="shared" ref="E31" si="8">SUM(E32:E35)</f>
        <v>220388.80000000002</v>
      </c>
      <c r="F31" s="37">
        <f t="shared" si="7"/>
        <v>224309.62</v>
      </c>
      <c r="G31" s="37">
        <f t="shared" si="7"/>
        <v>196226.69999999998</v>
      </c>
      <c r="H31" s="37">
        <f t="shared" si="7"/>
        <v>173698.12</v>
      </c>
      <c r="I31" s="37">
        <f t="shared" si="3"/>
        <v>3920.8199999999779</v>
      </c>
      <c r="J31" s="10">
        <f t="shared" si="4"/>
        <v>-28082.920000000013</v>
      </c>
      <c r="K31" s="16">
        <f t="shared" si="2"/>
        <v>-22528.579999999987</v>
      </c>
    </row>
    <row r="32" spans="1:11" ht="15.75" x14ac:dyDescent="0.25">
      <c r="A32" s="17" t="s">
        <v>25</v>
      </c>
      <c r="B32" s="5">
        <v>5</v>
      </c>
      <c r="C32" s="5">
        <v>1</v>
      </c>
      <c r="D32" s="38">
        <v>10211.459999999999</v>
      </c>
      <c r="E32" s="38">
        <v>13696.1</v>
      </c>
      <c r="F32" s="38">
        <v>29184.720000000001</v>
      </c>
      <c r="G32" s="38">
        <v>30829.8</v>
      </c>
      <c r="H32" s="38">
        <v>29177.7</v>
      </c>
      <c r="I32" s="38">
        <f t="shared" si="3"/>
        <v>15488.62</v>
      </c>
      <c r="J32" s="12">
        <f t="shared" si="4"/>
        <v>1645.0799999999981</v>
      </c>
      <c r="K32" s="18">
        <f t="shared" si="2"/>
        <v>-1652.0999999999985</v>
      </c>
    </row>
    <row r="33" spans="1:11" ht="15.75" x14ac:dyDescent="0.25">
      <c r="A33" s="17" t="s">
        <v>26</v>
      </c>
      <c r="B33" s="5">
        <v>5</v>
      </c>
      <c r="C33" s="5">
        <v>2</v>
      </c>
      <c r="D33" s="38">
        <v>28771.91</v>
      </c>
      <c r="E33" s="38">
        <v>14124.7</v>
      </c>
      <c r="F33" s="38">
        <v>8751.7000000000007</v>
      </c>
      <c r="G33" s="38">
        <v>24614.799999999999</v>
      </c>
      <c r="H33" s="38">
        <v>24923.5</v>
      </c>
      <c r="I33" s="38">
        <f t="shared" si="3"/>
        <v>-5373</v>
      </c>
      <c r="J33" s="12">
        <f t="shared" si="4"/>
        <v>15863.099999999999</v>
      </c>
      <c r="K33" s="18">
        <f t="shared" si="2"/>
        <v>308.70000000000073</v>
      </c>
    </row>
    <row r="34" spans="1:11" ht="15.75" x14ac:dyDescent="0.25">
      <c r="A34" s="17" t="s">
        <v>27</v>
      </c>
      <c r="B34" s="5">
        <v>5</v>
      </c>
      <c r="C34" s="5">
        <v>3</v>
      </c>
      <c r="D34" s="38">
        <v>157638.39999999999</v>
      </c>
      <c r="E34" s="38">
        <v>133421.1</v>
      </c>
      <c r="F34" s="38">
        <v>125996.8</v>
      </c>
      <c r="G34" s="38">
        <v>79779.7</v>
      </c>
      <c r="H34" s="38">
        <v>58594.52</v>
      </c>
      <c r="I34" s="38">
        <f t="shared" si="3"/>
        <v>-7424.3000000000029</v>
      </c>
      <c r="J34" s="12">
        <f t="shared" si="4"/>
        <v>-46217.100000000006</v>
      </c>
      <c r="K34" s="18">
        <f t="shared" si="2"/>
        <v>-21185.18</v>
      </c>
    </row>
    <row r="35" spans="1:11" ht="31.5" x14ac:dyDescent="0.25">
      <c r="A35" s="17" t="s">
        <v>28</v>
      </c>
      <c r="B35" s="5">
        <v>5</v>
      </c>
      <c r="C35" s="5">
        <v>5</v>
      </c>
      <c r="D35" s="38">
        <v>58599.59</v>
      </c>
      <c r="E35" s="38">
        <v>59146.9</v>
      </c>
      <c r="F35" s="38">
        <v>60376.4</v>
      </c>
      <c r="G35" s="38">
        <v>61002.400000000001</v>
      </c>
      <c r="H35" s="38">
        <v>61002.400000000001</v>
      </c>
      <c r="I35" s="38">
        <f t="shared" si="3"/>
        <v>1229.5</v>
      </c>
      <c r="J35" s="12">
        <f t="shared" si="4"/>
        <v>626</v>
      </c>
      <c r="K35" s="18">
        <f t="shared" si="2"/>
        <v>0</v>
      </c>
    </row>
    <row r="36" spans="1:11" ht="15.75" x14ac:dyDescent="0.25">
      <c r="A36" s="15" t="s">
        <v>29</v>
      </c>
      <c r="B36" s="4">
        <v>6</v>
      </c>
      <c r="C36" s="4">
        <v>0</v>
      </c>
      <c r="D36" s="37">
        <f>SUM(D37:D37)</f>
        <v>768.27</v>
      </c>
      <c r="E36" s="37">
        <f>SUM(E37:E37)</f>
        <v>835</v>
      </c>
      <c r="F36" s="37">
        <f>SUM(F37:F37)</f>
        <v>1549.1</v>
      </c>
      <c r="G36" s="37">
        <f>SUM(G37:G37)</f>
        <v>1018.2</v>
      </c>
      <c r="H36" s="37">
        <f>SUM(H37:H37)</f>
        <v>1004.8</v>
      </c>
      <c r="I36" s="37">
        <f t="shared" si="3"/>
        <v>714.09999999999991</v>
      </c>
      <c r="J36" s="10">
        <f t="shared" si="4"/>
        <v>-530.89999999999986</v>
      </c>
      <c r="K36" s="16">
        <f t="shared" si="2"/>
        <v>-13.400000000000091</v>
      </c>
    </row>
    <row r="37" spans="1:11" ht="31.5" x14ac:dyDescent="0.25">
      <c r="A37" s="17" t="s">
        <v>30</v>
      </c>
      <c r="B37" s="5">
        <v>6</v>
      </c>
      <c r="C37" s="5">
        <v>5</v>
      </c>
      <c r="D37" s="39">
        <v>768.27</v>
      </c>
      <c r="E37" s="39">
        <v>835</v>
      </c>
      <c r="F37" s="39">
        <v>1549.1</v>
      </c>
      <c r="G37" s="39">
        <v>1018.2</v>
      </c>
      <c r="H37" s="39">
        <v>1004.8</v>
      </c>
      <c r="I37" s="39">
        <f t="shared" si="3"/>
        <v>714.09999999999991</v>
      </c>
      <c r="J37" s="8">
        <f t="shared" si="4"/>
        <v>-530.89999999999986</v>
      </c>
      <c r="K37" s="23">
        <f t="shared" si="2"/>
        <v>-13.400000000000091</v>
      </c>
    </row>
    <row r="38" spans="1:11" ht="15.75" x14ac:dyDescent="0.25">
      <c r="A38" s="15" t="s">
        <v>31</v>
      </c>
      <c r="B38" s="4">
        <v>7</v>
      </c>
      <c r="C38" s="4">
        <v>0</v>
      </c>
      <c r="D38" s="40">
        <f>SUM(D39:D43)</f>
        <v>1747421.64</v>
      </c>
      <c r="E38" s="40">
        <f t="shared" ref="E38" si="9">SUM(E39:E43)</f>
        <v>1785598.3000000003</v>
      </c>
      <c r="F38" s="40">
        <f t="shared" ref="F38:H38" si="10">SUM(F39:F43)</f>
        <v>1914490</v>
      </c>
      <c r="G38" s="40">
        <f t="shared" si="10"/>
        <v>1903983.4000000001</v>
      </c>
      <c r="H38" s="40">
        <f t="shared" si="10"/>
        <v>1894280.3</v>
      </c>
      <c r="I38" s="40">
        <f t="shared" si="3"/>
        <v>128891.69999999972</v>
      </c>
      <c r="J38" s="7">
        <f t="shared" si="4"/>
        <v>-10506.59999999986</v>
      </c>
      <c r="K38" s="24">
        <f t="shared" si="2"/>
        <v>-9703.1000000000931</v>
      </c>
    </row>
    <row r="39" spans="1:11" ht="15.75" x14ac:dyDescent="0.25">
      <c r="A39" s="17" t="s">
        <v>32</v>
      </c>
      <c r="B39" s="5">
        <v>7</v>
      </c>
      <c r="C39" s="5">
        <v>1</v>
      </c>
      <c r="D39" s="39">
        <v>657573.52</v>
      </c>
      <c r="E39" s="39">
        <v>658361.59999999998</v>
      </c>
      <c r="F39" s="39">
        <v>669409.69999999995</v>
      </c>
      <c r="G39" s="39">
        <v>668263.80000000005</v>
      </c>
      <c r="H39" s="39">
        <v>669230.6</v>
      </c>
      <c r="I39" s="39">
        <f t="shared" si="3"/>
        <v>11048.099999999977</v>
      </c>
      <c r="J39" s="8">
        <f t="shared" si="4"/>
        <v>-1145.8999999999069</v>
      </c>
      <c r="K39" s="23">
        <f t="shared" si="2"/>
        <v>966.79999999993015</v>
      </c>
    </row>
    <row r="40" spans="1:11" ht="15.75" x14ac:dyDescent="0.25">
      <c r="A40" s="17" t="s">
        <v>33</v>
      </c>
      <c r="B40" s="5">
        <v>7</v>
      </c>
      <c r="C40" s="5">
        <v>2</v>
      </c>
      <c r="D40" s="39">
        <v>865130.97</v>
      </c>
      <c r="E40" s="39">
        <v>886918</v>
      </c>
      <c r="F40" s="39">
        <v>975557.5</v>
      </c>
      <c r="G40" s="39">
        <v>976557.5</v>
      </c>
      <c r="H40" s="39">
        <v>965886.4</v>
      </c>
      <c r="I40" s="39">
        <f t="shared" si="3"/>
        <v>88639.5</v>
      </c>
      <c r="J40" s="8">
        <f t="shared" si="4"/>
        <v>1000</v>
      </c>
      <c r="K40" s="23">
        <f t="shared" si="2"/>
        <v>-10671.099999999977</v>
      </c>
    </row>
    <row r="41" spans="1:11" ht="15.75" x14ac:dyDescent="0.25">
      <c r="A41" s="17" t="s">
        <v>34</v>
      </c>
      <c r="B41" s="5">
        <v>7</v>
      </c>
      <c r="C41" s="5">
        <v>3</v>
      </c>
      <c r="D41" s="41">
        <v>146617.92000000001</v>
      </c>
      <c r="E41" s="41">
        <v>142602.1</v>
      </c>
      <c r="F41" s="42">
        <v>165112.79999999999</v>
      </c>
      <c r="G41" s="42">
        <v>155458.6</v>
      </c>
      <c r="H41" s="43">
        <v>155420</v>
      </c>
      <c r="I41" s="41">
        <f t="shared" si="3"/>
        <v>22510.699999999983</v>
      </c>
      <c r="J41" s="9">
        <f t="shared" si="4"/>
        <v>-9654.1999999999825</v>
      </c>
      <c r="K41" s="22">
        <f t="shared" si="2"/>
        <v>-38.600000000005821</v>
      </c>
    </row>
    <row r="42" spans="1:11" ht="15.75" x14ac:dyDescent="0.25">
      <c r="A42" s="17" t="s">
        <v>35</v>
      </c>
      <c r="B42" s="5">
        <v>7</v>
      </c>
      <c r="C42" s="5">
        <v>7</v>
      </c>
      <c r="D42" s="39">
        <v>33958.54</v>
      </c>
      <c r="E42" s="39">
        <v>51666.3</v>
      </c>
      <c r="F42" s="39">
        <v>20576.900000000001</v>
      </c>
      <c r="G42" s="39">
        <v>21083.4</v>
      </c>
      <c r="H42" s="39">
        <v>21123.200000000001</v>
      </c>
      <c r="I42" s="39">
        <f t="shared" si="3"/>
        <v>-31089.4</v>
      </c>
      <c r="J42" s="8">
        <f t="shared" si="4"/>
        <v>506.5</v>
      </c>
      <c r="K42" s="23">
        <f t="shared" si="2"/>
        <v>39.799999999999272</v>
      </c>
    </row>
    <row r="43" spans="1:11" ht="15.75" x14ac:dyDescent="0.25">
      <c r="A43" s="17" t="s">
        <v>36</v>
      </c>
      <c r="B43" s="5">
        <v>7</v>
      </c>
      <c r="C43" s="5">
        <v>9</v>
      </c>
      <c r="D43" s="39">
        <v>44140.69</v>
      </c>
      <c r="E43" s="39">
        <v>46050.3</v>
      </c>
      <c r="F43" s="39">
        <v>83833.100000000006</v>
      </c>
      <c r="G43" s="39">
        <v>82620.100000000006</v>
      </c>
      <c r="H43" s="39">
        <v>82620.100000000006</v>
      </c>
      <c r="I43" s="39">
        <f t="shared" si="3"/>
        <v>37782.800000000003</v>
      </c>
      <c r="J43" s="8">
        <f t="shared" si="4"/>
        <v>-1213</v>
      </c>
      <c r="K43" s="23">
        <f t="shared" si="2"/>
        <v>0</v>
      </c>
    </row>
    <row r="44" spans="1:11" ht="15.75" x14ac:dyDescent="0.25">
      <c r="A44" s="15" t="s">
        <v>37</v>
      </c>
      <c r="B44" s="4">
        <v>8</v>
      </c>
      <c r="C44" s="4">
        <v>0</v>
      </c>
      <c r="D44" s="40">
        <f>SUM(D45:D46)</f>
        <v>154919.77000000002</v>
      </c>
      <c r="E44" s="40">
        <f t="shared" ref="E44" si="11">SUM(E45:E46)</f>
        <v>156888.1</v>
      </c>
      <c r="F44" s="40">
        <f t="shared" ref="F44:H44" si="12">SUM(F45:F46)</f>
        <v>166262.9</v>
      </c>
      <c r="G44" s="40">
        <f t="shared" si="12"/>
        <v>166278.20000000001</v>
      </c>
      <c r="H44" s="40">
        <f t="shared" si="12"/>
        <v>164630.79999999999</v>
      </c>
      <c r="I44" s="40">
        <f t="shared" si="3"/>
        <v>9374.7999999999884</v>
      </c>
      <c r="J44" s="7">
        <f t="shared" si="4"/>
        <v>15.300000000017462</v>
      </c>
      <c r="K44" s="24">
        <f t="shared" si="2"/>
        <v>-1647.4000000000233</v>
      </c>
    </row>
    <row r="45" spans="1:11" ht="15.75" x14ac:dyDescent="0.25">
      <c r="A45" s="17" t="s">
        <v>38</v>
      </c>
      <c r="B45" s="5">
        <v>8</v>
      </c>
      <c r="C45" s="5">
        <v>1</v>
      </c>
      <c r="D45" s="39">
        <v>132068.85</v>
      </c>
      <c r="E45" s="39">
        <v>134597.1</v>
      </c>
      <c r="F45" s="39">
        <v>142732.5</v>
      </c>
      <c r="G45" s="39">
        <v>141676.5</v>
      </c>
      <c r="H45" s="39">
        <v>140020.5</v>
      </c>
      <c r="I45" s="39">
        <f t="shared" si="3"/>
        <v>8135.3999999999942</v>
      </c>
      <c r="J45" s="8">
        <f t="shared" si="4"/>
        <v>-1056</v>
      </c>
      <c r="K45" s="23">
        <f t="shared" si="2"/>
        <v>-1656</v>
      </c>
    </row>
    <row r="46" spans="1:11" ht="31.5" x14ac:dyDescent="0.25">
      <c r="A46" s="17" t="s">
        <v>39</v>
      </c>
      <c r="B46" s="5">
        <v>8</v>
      </c>
      <c r="C46" s="5">
        <v>4</v>
      </c>
      <c r="D46" s="39">
        <v>22850.92</v>
      </c>
      <c r="E46" s="39">
        <v>22291</v>
      </c>
      <c r="F46" s="39">
        <v>23530.400000000001</v>
      </c>
      <c r="G46" s="39">
        <v>24601.7</v>
      </c>
      <c r="H46" s="39">
        <v>24610.3</v>
      </c>
      <c r="I46" s="39">
        <f t="shared" si="3"/>
        <v>1239.4000000000015</v>
      </c>
      <c r="J46" s="8">
        <f t="shared" si="4"/>
        <v>1071.2999999999993</v>
      </c>
      <c r="K46" s="23">
        <f t="shared" si="2"/>
        <v>8.5999999999985448</v>
      </c>
    </row>
    <row r="47" spans="1:11" ht="15.75" x14ac:dyDescent="0.25">
      <c r="A47" s="15" t="s">
        <v>40</v>
      </c>
      <c r="B47" s="4">
        <v>9</v>
      </c>
      <c r="C47" s="4">
        <v>0</v>
      </c>
      <c r="D47" s="40">
        <f>D49+D48</f>
        <v>5736.47</v>
      </c>
      <c r="E47" s="40">
        <f t="shared" ref="E47" si="13">E49</f>
        <v>336.5</v>
      </c>
      <c r="F47" s="40">
        <f t="shared" ref="F47:H47" si="14">F49</f>
        <v>336.5</v>
      </c>
      <c r="G47" s="40">
        <f t="shared" si="14"/>
        <v>336.5</v>
      </c>
      <c r="H47" s="40">
        <f t="shared" si="14"/>
        <v>336.5</v>
      </c>
      <c r="I47" s="40">
        <f t="shared" si="3"/>
        <v>0</v>
      </c>
      <c r="J47" s="7">
        <f t="shared" si="4"/>
        <v>0</v>
      </c>
      <c r="K47" s="24">
        <f t="shared" si="2"/>
        <v>0</v>
      </c>
    </row>
    <row r="48" spans="1:11" ht="15.75" x14ac:dyDescent="0.25">
      <c r="A48" s="17" t="s">
        <v>61</v>
      </c>
      <c r="B48" s="4">
        <v>9</v>
      </c>
      <c r="C48" s="4">
        <v>7</v>
      </c>
      <c r="D48" s="41">
        <v>5433.97</v>
      </c>
      <c r="E48" s="40"/>
      <c r="F48" s="40"/>
      <c r="G48" s="40"/>
      <c r="H48" s="40"/>
      <c r="I48" s="40"/>
      <c r="J48" s="7"/>
      <c r="K48" s="24"/>
    </row>
    <row r="49" spans="1:11" ht="15.75" x14ac:dyDescent="0.25">
      <c r="A49" s="17" t="s">
        <v>41</v>
      </c>
      <c r="B49" s="5">
        <v>9</v>
      </c>
      <c r="C49" s="5">
        <v>9</v>
      </c>
      <c r="D49" s="41">
        <v>302.5</v>
      </c>
      <c r="E49" s="41">
        <v>336.5</v>
      </c>
      <c r="F49" s="44">
        <v>336.5</v>
      </c>
      <c r="G49" s="42">
        <v>336.5</v>
      </c>
      <c r="H49" s="43">
        <v>336.5</v>
      </c>
      <c r="I49" s="41">
        <f t="shared" si="3"/>
        <v>0</v>
      </c>
      <c r="J49" s="9">
        <f t="shared" si="4"/>
        <v>0</v>
      </c>
      <c r="K49" s="22">
        <f t="shared" si="2"/>
        <v>0</v>
      </c>
    </row>
    <row r="50" spans="1:11" ht="15.75" x14ac:dyDescent="0.25">
      <c r="A50" s="15" t="s">
        <v>42</v>
      </c>
      <c r="B50" s="4">
        <v>10</v>
      </c>
      <c r="C50" s="4">
        <v>0</v>
      </c>
      <c r="D50" s="40">
        <f>SUM(D51:D54)</f>
        <v>120965.16</v>
      </c>
      <c r="E50" s="40">
        <f>SUM(E51:E54)</f>
        <v>147228.5</v>
      </c>
      <c r="F50" s="40">
        <f>SUM(F51:F54)</f>
        <v>50406.400000000001</v>
      </c>
      <c r="G50" s="40">
        <f t="shared" ref="G50:K50" si="15">SUM(G51:G54)</f>
        <v>48304.7</v>
      </c>
      <c r="H50" s="40">
        <f t="shared" si="15"/>
        <v>48231.4</v>
      </c>
      <c r="I50" s="40">
        <f>SUM(I51:I54)</f>
        <v>-96822.1</v>
      </c>
      <c r="J50" s="7">
        <f>SUM(J51:J54)</f>
        <v>-2101.7000000000044</v>
      </c>
      <c r="K50" s="24">
        <f t="shared" si="15"/>
        <v>-73.299999999995634</v>
      </c>
    </row>
    <row r="51" spans="1:11" ht="15.75" x14ac:dyDescent="0.25">
      <c r="A51" s="17" t="s">
        <v>54</v>
      </c>
      <c r="B51" s="5">
        <v>10</v>
      </c>
      <c r="C51" s="5">
        <v>1</v>
      </c>
      <c r="D51" s="39">
        <v>8244.81</v>
      </c>
      <c r="E51" s="39">
        <v>8527</v>
      </c>
      <c r="F51" s="39">
        <v>8317</v>
      </c>
      <c r="G51" s="39">
        <v>8317</v>
      </c>
      <c r="H51" s="39">
        <v>8317</v>
      </c>
      <c r="I51" s="39">
        <f>F51-E51</f>
        <v>-210</v>
      </c>
      <c r="J51" s="8">
        <f t="shared" ref="J51" si="16">G51-F51</f>
        <v>0</v>
      </c>
      <c r="K51" s="23">
        <f t="shared" ref="K51" si="17">H51-G51</f>
        <v>0</v>
      </c>
    </row>
    <row r="52" spans="1:11" ht="15.75" x14ac:dyDescent="0.25">
      <c r="A52" s="17" t="s">
        <v>43</v>
      </c>
      <c r="B52" s="5">
        <v>10</v>
      </c>
      <c r="C52" s="5">
        <v>3</v>
      </c>
      <c r="D52" s="39">
        <v>1030.27</v>
      </c>
      <c r="E52" s="39">
        <v>2060.6</v>
      </c>
      <c r="F52" s="39">
        <v>0</v>
      </c>
      <c r="G52" s="39">
        <v>0</v>
      </c>
      <c r="H52" s="39">
        <v>0</v>
      </c>
      <c r="I52" s="39">
        <f t="shared" si="3"/>
        <v>-2060.6</v>
      </c>
      <c r="J52" s="8">
        <f t="shared" si="4"/>
        <v>0</v>
      </c>
      <c r="K52" s="23">
        <f t="shared" si="2"/>
        <v>0</v>
      </c>
    </row>
    <row r="53" spans="1:11" ht="15.75" x14ac:dyDescent="0.25">
      <c r="A53" s="17" t="s">
        <v>44</v>
      </c>
      <c r="B53" s="5">
        <v>10</v>
      </c>
      <c r="C53" s="5">
        <v>4</v>
      </c>
      <c r="D53" s="39">
        <v>93782.62</v>
      </c>
      <c r="E53" s="39">
        <v>114982.3</v>
      </c>
      <c r="F53" s="39">
        <v>39873.4</v>
      </c>
      <c r="G53" s="39">
        <v>39935.699999999997</v>
      </c>
      <c r="H53" s="39">
        <v>39890.400000000001</v>
      </c>
      <c r="I53" s="39">
        <f t="shared" si="3"/>
        <v>-75108.899999999994</v>
      </c>
      <c r="J53" s="8">
        <f t="shared" si="4"/>
        <v>62.299999999995634</v>
      </c>
      <c r="K53" s="23">
        <f t="shared" si="2"/>
        <v>-45.299999999995634</v>
      </c>
    </row>
    <row r="54" spans="1:11" ht="15.75" x14ac:dyDescent="0.25">
      <c r="A54" s="17" t="s">
        <v>45</v>
      </c>
      <c r="B54" s="5">
        <v>10</v>
      </c>
      <c r="C54" s="5">
        <v>6</v>
      </c>
      <c r="D54" s="39">
        <v>17907.46</v>
      </c>
      <c r="E54" s="39">
        <v>21658.6</v>
      </c>
      <c r="F54" s="39">
        <v>2216</v>
      </c>
      <c r="G54" s="39">
        <v>52</v>
      </c>
      <c r="H54" s="39">
        <v>24</v>
      </c>
      <c r="I54" s="39">
        <f t="shared" si="3"/>
        <v>-19442.599999999999</v>
      </c>
      <c r="J54" s="8">
        <f t="shared" si="4"/>
        <v>-2164</v>
      </c>
      <c r="K54" s="23">
        <f t="shared" si="2"/>
        <v>-28</v>
      </c>
    </row>
    <row r="55" spans="1:11" ht="15.75" x14ac:dyDescent="0.25">
      <c r="A55" s="15" t="s">
        <v>46</v>
      </c>
      <c r="B55" s="4">
        <v>11</v>
      </c>
      <c r="C55" s="4">
        <v>0</v>
      </c>
      <c r="D55" s="40">
        <f>SUM(D56:D59)</f>
        <v>244343</v>
      </c>
      <c r="E55" s="40">
        <f t="shared" ref="E55" si="18">SUM(E56:E59)</f>
        <v>232662</v>
      </c>
      <c r="F55" s="40">
        <f t="shared" ref="F55:H55" si="19">SUM(F56:F59)</f>
        <v>251963.4</v>
      </c>
      <c r="G55" s="40">
        <f t="shared" si="19"/>
        <v>265619.8</v>
      </c>
      <c r="H55" s="40">
        <f t="shared" si="19"/>
        <v>269542.30000000005</v>
      </c>
      <c r="I55" s="40">
        <f t="shared" si="3"/>
        <v>19301.399999999994</v>
      </c>
      <c r="J55" s="7">
        <f t="shared" si="4"/>
        <v>13656.399999999994</v>
      </c>
      <c r="K55" s="24">
        <f t="shared" si="2"/>
        <v>3922.5000000000582</v>
      </c>
    </row>
    <row r="56" spans="1:11" ht="15.75" x14ac:dyDescent="0.25">
      <c r="A56" s="17" t="s">
        <v>47</v>
      </c>
      <c r="B56" s="5">
        <v>11</v>
      </c>
      <c r="C56" s="5">
        <v>1</v>
      </c>
      <c r="D56" s="39">
        <v>243184.59</v>
      </c>
      <c r="E56" s="39">
        <v>231015</v>
      </c>
      <c r="F56" s="39">
        <v>250218.3</v>
      </c>
      <c r="G56" s="39">
        <v>264035.8</v>
      </c>
      <c r="H56" s="39">
        <v>268299.90000000002</v>
      </c>
      <c r="I56" s="39">
        <f t="shared" si="3"/>
        <v>19203.299999999988</v>
      </c>
      <c r="J56" s="8">
        <f t="shared" si="4"/>
        <v>13817.5</v>
      </c>
      <c r="K56" s="23">
        <f t="shared" si="2"/>
        <v>4264.1000000000349</v>
      </c>
    </row>
    <row r="57" spans="1:11" ht="15.75" x14ac:dyDescent="0.25">
      <c r="A57" s="17" t="s">
        <v>48</v>
      </c>
      <c r="B57" s="5">
        <v>11</v>
      </c>
      <c r="C57" s="5">
        <v>2</v>
      </c>
      <c r="D57" s="39">
        <v>1012.73</v>
      </c>
      <c r="E57" s="39">
        <v>1413.3</v>
      </c>
      <c r="F57" s="39">
        <v>1418.4</v>
      </c>
      <c r="G57" s="39">
        <v>1242.4000000000001</v>
      </c>
      <c r="H57" s="39">
        <v>1242.4000000000001</v>
      </c>
      <c r="I57" s="39">
        <f t="shared" si="3"/>
        <v>5.1000000000001364</v>
      </c>
      <c r="J57" s="8">
        <f t="shared" si="4"/>
        <v>-176</v>
      </c>
      <c r="K57" s="23">
        <f t="shared" si="2"/>
        <v>0</v>
      </c>
    </row>
    <row r="58" spans="1:11" ht="15.75" x14ac:dyDescent="0.25">
      <c r="A58" s="17" t="s">
        <v>60</v>
      </c>
      <c r="B58" s="5">
        <v>11</v>
      </c>
      <c r="C58" s="5">
        <v>3</v>
      </c>
      <c r="D58" s="39">
        <v>145.68</v>
      </c>
      <c r="E58" s="39">
        <v>233.7</v>
      </c>
      <c r="F58" s="39">
        <v>326.7</v>
      </c>
      <c r="G58" s="39">
        <v>341.6</v>
      </c>
      <c r="H58" s="39">
        <v>0</v>
      </c>
      <c r="I58" s="39">
        <f t="shared" si="3"/>
        <v>93</v>
      </c>
      <c r="J58" s="8">
        <f t="shared" si="4"/>
        <v>14.900000000000034</v>
      </c>
      <c r="K58" s="23">
        <f t="shared" si="2"/>
        <v>-341.6</v>
      </c>
    </row>
    <row r="59" spans="1:11" ht="31.5" x14ac:dyDescent="0.25">
      <c r="A59" s="17" t="s">
        <v>49</v>
      </c>
      <c r="B59" s="5">
        <v>11</v>
      </c>
      <c r="C59" s="5">
        <v>5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f t="shared" si="3"/>
        <v>0</v>
      </c>
      <c r="J59" s="8">
        <f t="shared" si="4"/>
        <v>0</v>
      </c>
      <c r="K59" s="23">
        <f t="shared" si="2"/>
        <v>0</v>
      </c>
    </row>
    <row r="60" spans="1:11" ht="22.5" customHeight="1" x14ac:dyDescent="0.25">
      <c r="A60" s="15" t="s">
        <v>50</v>
      </c>
      <c r="B60" s="4">
        <v>12</v>
      </c>
      <c r="C60" s="4">
        <v>0</v>
      </c>
      <c r="D60" s="40">
        <f>SUM(D61:D62)</f>
        <v>18142.989999999998</v>
      </c>
      <c r="E60" s="40">
        <f>SUM(E61:E62)</f>
        <v>20200</v>
      </c>
      <c r="F60" s="40">
        <f>SUM(F61:F62)</f>
        <v>14769.9</v>
      </c>
      <c r="G60" s="40">
        <f>SUM(G61:G62)</f>
        <v>14000</v>
      </c>
      <c r="H60" s="40">
        <f>SUM(H61:H62)</f>
        <v>14000</v>
      </c>
      <c r="I60" s="40">
        <f t="shared" si="3"/>
        <v>-5430.1</v>
      </c>
      <c r="J60" s="7">
        <f t="shared" si="4"/>
        <v>-769.89999999999964</v>
      </c>
      <c r="K60" s="24">
        <f t="shared" si="2"/>
        <v>0</v>
      </c>
    </row>
    <row r="61" spans="1:11" ht="15.75" x14ac:dyDescent="0.25">
      <c r="A61" s="17" t="s">
        <v>51</v>
      </c>
      <c r="B61" s="5">
        <v>12</v>
      </c>
      <c r="C61" s="5">
        <v>1</v>
      </c>
      <c r="D61" s="39">
        <v>7699.99</v>
      </c>
      <c r="E61" s="39">
        <v>7700</v>
      </c>
      <c r="F61" s="39">
        <v>2269.9</v>
      </c>
      <c r="G61" s="39">
        <v>1500</v>
      </c>
      <c r="H61" s="39">
        <v>1500</v>
      </c>
      <c r="I61" s="39">
        <f t="shared" si="3"/>
        <v>-5430.1</v>
      </c>
      <c r="J61" s="8">
        <f t="shared" si="4"/>
        <v>-769.90000000000009</v>
      </c>
      <c r="K61" s="23">
        <f t="shared" si="2"/>
        <v>0</v>
      </c>
    </row>
    <row r="62" spans="1:11" ht="15.75" x14ac:dyDescent="0.25">
      <c r="A62" s="17" t="s">
        <v>52</v>
      </c>
      <c r="B62" s="5">
        <v>12</v>
      </c>
      <c r="C62" s="5">
        <v>2</v>
      </c>
      <c r="D62" s="39">
        <v>10443</v>
      </c>
      <c r="E62" s="39">
        <v>12500</v>
      </c>
      <c r="F62" s="39">
        <v>12500</v>
      </c>
      <c r="G62" s="39">
        <v>12500</v>
      </c>
      <c r="H62" s="39">
        <v>12500</v>
      </c>
      <c r="I62" s="39">
        <f t="shared" si="3"/>
        <v>0</v>
      </c>
      <c r="J62" s="8">
        <f t="shared" si="4"/>
        <v>0</v>
      </c>
      <c r="K62" s="23">
        <f t="shared" si="2"/>
        <v>0</v>
      </c>
    </row>
    <row r="63" spans="1:11" ht="31.5" x14ac:dyDescent="0.25">
      <c r="A63" s="15" t="s">
        <v>53</v>
      </c>
      <c r="B63" s="4">
        <v>13</v>
      </c>
      <c r="C63" s="4">
        <v>0</v>
      </c>
      <c r="D63" s="40">
        <f>D64</f>
        <v>0</v>
      </c>
      <c r="E63" s="40">
        <f t="shared" ref="E63:H63" si="20">E64</f>
        <v>4410</v>
      </c>
      <c r="F63" s="40">
        <f t="shared" si="20"/>
        <v>7136</v>
      </c>
      <c r="G63" s="40">
        <f t="shared" si="20"/>
        <v>7136</v>
      </c>
      <c r="H63" s="40">
        <f t="shared" si="20"/>
        <v>7136</v>
      </c>
      <c r="I63" s="40">
        <f t="shared" si="3"/>
        <v>2726</v>
      </c>
      <c r="J63" s="7">
        <f t="shared" si="4"/>
        <v>0</v>
      </c>
      <c r="K63" s="24">
        <f t="shared" si="2"/>
        <v>0</v>
      </c>
    </row>
    <row r="64" spans="1:11" ht="32.25" thickBot="1" x14ac:dyDescent="0.3">
      <c r="A64" s="19" t="s">
        <v>63</v>
      </c>
      <c r="B64" s="20">
        <v>13</v>
      </c>
      <c r="C64" s="20">
        <v>1</v>
      </c>
      <c r="D64" s="45">
        <v>0</v>
      </c>
      <c r="E64" s="45">
        <v>4410</v>
      </c>
      <c r="F64" s="45">
        <v>7136</v>
      </c>
      <c r="G64" s="45">
        <v>7136</v>
      </c>
      <c r="H64" s="45">
        <v>7136</v>
      </c>
      <c r="I64" s="45">
        <f t="shared" si="3"/>
        <v>2726</v>
      </c>
      <c r="J64" s="21">
        <f t="shared" si="4"/>
        <v>0</v>
      </c>
      <c r="K64" s="25">
        <f t="shared" si="2"/>
        <v>0</v>
      </c>
    </row>
  </sheetData>
  <mergeCells count="12">
    <mergeCell ref="J1:K1"/>
    <mergeCell ref="I2:K2"/>
    <mergeCell ref="G6:G7"/>
    <mergeCell ref="H6:H7"/>
    <mergeCell ref="I6:K6"/>
    <mergeCell ref="A4:K4"/>
    <mergeCell ref="A6:A7"/>
    <mergeCell ref="B6:B7"/>
    <mergeCell ref="C6:C7"/>
    <mergeCell ref="D6:D7"/>
    <mergeCell ref="E6:E7"/>
    <mergeCell ref="F6:F7"/>
  </mergeCells>
  <pageMargins left="0.78740157480314965" right="0.39370078740157483" top="0.70866141732283472" bottom="0.39370078740157483" header="0.31496062992125984" footer="0.31496062992125984"/>
  <pageSetup paperSize="9" scale="64" firstPageNumber="519" fitToHeight="0" orientation="landscape" useFirstPageNumber="1" r:id="rId1"/>
  <headerFooter>
    <oddFooter>&amp;R&amp;P</oddFoot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Абдуллина С.Ч.</cp:lastModifiedBy>
  <cp:lastPrinted>2022-11-03T05:53:30Z</cp:lastPrinted>
  <dcterms:created xsi:type="dcterms:W3CDTF">2017-11-01T10:27:04Z</dcterms:created>
  <dcterms:modified xsi:type="dcterms:W3CDTF">2022-11-03T05:53:39Z</dcterms:modified>
</cp:coreProperties>
</file>