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61755504-A9D0-4C61-88C9-95F7A90BC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разделам с отклонениями" sheetId="7" r:id="rId1"/>
  </sheets>
  <definedNames>
    <definedName name="_xlnm.Print_Titles" localSheetId="0">'по разделам с отклонениями'!$4:$6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7" l="1"/>
  <c r="I18" i="7"/>
  <c r="J17" i="7"/>
  <c r="I17" i="7"/>
  <c r="E17" i="7"/>
  <c r="H19" i="7"/>
  <c r="G19" i="7"/>
  <c r="F19" i="7"/>
  <c r="I21" i="7"/>
  <c r="J21" i="7" l="1"/>
  <c r="I52" i="7"/>
  <c r="E55" i="7"/>
  <c r="D55" i="7"/>
  <c r="I58" i="7"/>
  <c r="J58" i="7"/>
  <c r="J48" i="7"/>
  <c r="I48" i="7"/>
  <c r="E47" i="7"/>
  <c r="F47" i="7"/>
  <c r="G47" i="7"/>
  <c r="H47" i="7"/>
  <c r="D47" i="7"/>
  <c r="E8" i="7" l="1"/>
  <c r="E23" i="7"/>
  <c r="E31" i="7"/>
  <c r="I10" i="7"/>
  <c r="J10" i="7"/>
  <c r="J9" i="7"/>
  <c r="I9" i="7"/>
  <c r="D8" i="7"/>
  <c r="I14" i="7"/>
  <c r="J14" i="7"/>
  <c r="D23" i="7"/>
  <c r="J65" i="7" l="1"/>
  <c r="I65" i="7"/>
  <c r="J63" i="7"/>
  <c r="I63" i="7"/>
  <c r="J62" i="7"/>
  <c r="I62" i="7"/>
  <c r="J61" i="7"/>
  <c r="I61" i="7"/>
  <c r="J59" i="7"/>
  <c r="I59" i="7"/>
  <c r="J57" i="7"/>
  <c r="I57" i="7"/>
  <c r="J56" i="7"/>
  <c r="I56" i="7"/>
  <c r="J54" i="7"/>
  <c r="I54" i="7"/>
  <c r="J53" i="7"/>
  <c r="I53" i="7"/>
  <c r="J52" i="7"/>
  <c r="J51" i="7"/>
  <c r="I51" i="7"/>
  <c r="J49" i="7"/>
  <c r="I49" i="7"/>
  <c r="J46" i="7"/>
  <c r="I46" i="7"/>
  <c r="J45" i="7"/>
  <c r="I45" i="7"/>
  <c r="J43" i="7"/>
  <c r="I43" i="7"/>
  <c r="J42" i="7"/>
  <c r="I42" i="7"/>
  <c r="J41" i="7"/>
  <c r="I41" i="7"/>
  <c r="J40" i="7"/>
  <c r="I40" i="7"/>
  <c r="J39" i="7"/>
  <c r="I39" i="7"/>
  <c r="J37" i="7"/>
  <c r="I37" i="7"/>
  <c r="J35" i="7"/>
  <c r="I35" i="7"/>
  <c r="J34" i="7"/>
  <c r="I34" i="7"/>
  <c r="J33" i="7"/>
  <c r="I33" i="7"/>
  <c r="J32" i="7"/>
  <c r="I32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2" i="7"/>
  <c r="I22" i="7"/>
  <c r="J20" i="7"/>
  <c r="I20" i="7"/>
  <c r="J16" i="7"/>
  <c r="I16" i="7"/>
  <c r="J15" i="7"/>
  <c r="I15" i="7"/>
  <c r="J13" i="7"/>
  <c r="I13" i="7"/>
  <c r="J12" i="7"/>
  <c r="I12" i="7"/>
  <c r="J11" i="7"/>
  <c r="I11" i="7"/>
  <c r="G23" i="7" l="1"/>
  <c r="H23" i="7"/>
  <c r="F23" i="7"/>
  <c r="E38" i="7" l="1"/>
  <c r="F38" i="7"/>
  <c r="G38" i="7"/>
  <c r="H38" i="7"/>
  <c r="E36" i="7"/>
  <c r="F36" i="7"/>
  <c r="G36" i="7"/>
  <c r="H36" i="7"/>
  <c r="J23" i="7"/>
  <c r="J38" i="7" l="1"/>
  <c r="J36" i="7"/>
  <c r="D64" i="7"/>
  <c r="D60" i="7"/>
  <c r="D50" i="7"/>
  <c r="D44" i="7"/>
  <c r="D38" i="7"/>
  <c r="I38" i="7" s="1"/>
  <c r="D36" i="7"/>
  <c r="I36" i="7" s="1"/>
  <c r="D31" i="7"/>
  <c r="I23" i="7"/>
  <c r="D19" i="7"/>
  <c r="I47" i="7" l="1"/>
  <c r="D7" i="7"/>
  <c r="F50" i="7"/>
  <c r="F8" i="7"/>
  <c r="I8" i="7" s="1"/>
  <c r="F31" i="7"/>
  <c r="J31" i="7" s="1"/>
  <c r="F44" i="7"/>
  <c r="F55" i="7"/>
  <c r="F60" i="7"/>
  <c r="I60" i="7" s="1"/>
  <c r="J47" i="7" l="1"/>
  <c r="I55" i="7"/>
  <c r="I50" i="7"/>
  <c r="I44" i="7"/>
  <c r="I31" i="7"/>
  <c r="I19" i="7"/>
  <c r="E50" i="7"/>
  <c r="J50" i="7" s="1"/>
  <c r="G50" i="7"/>
  <c r="H50" i="7"/>
  <c r="G31" i="7"/>
  <c r="H31" i="7"/>
  <c r="E64" i="7"/>
  <c r="F64" i="7"/>
  <c r="G64" i="7"/>
  <c r="H64" i="7"/>
  <c r="E60" i="7"/>
  <c r="G60" i="7"/>
  <c r="H60" i="7"/>
  <c r="J55" i="7"/>
  <c r="G55" i="7"/>
  <c r="H55" i="7"/>
  <c r="E44" i="7"/>
  <c r="J44" i="7" s="1"/>
  <c r="G44" i="7"/>
  <c r="H44" i="7"/>
  <c r="E19" i="7"/>
  <c r="J8" i="7"/>
  <c r="G8" i="7"/>
  <c r="H8" i="7"/>
  <c r="J60" i="7" l="1"/>
  <c r="E7" i="7"/>
  <c r="J64" i="7"/>
  <c r="J19" i="7"/>
  <c r="F7" i="7"/>
  <c r="I7" i="7" s="1"/>
  <c r="I64" i="7"/>
  <c r="H7" i="7"/>
  <c r="G7" i="7"/>
  <c r="J7" i="7" l="1"/>
</calcChain>
</file>

<file path=xl/sharedStrings.xml><?xml version="1.0" encoding="utf-8"?>
<sst xmlns="http://schemas.openxmlformats.org/spreadsheetml/2006/main" count="72" uniqueCount="72">
  <si>
    <t>Дорожное хозяйство (дорожные фонды)</t>
  </si>
  <si>
    <t>Национальная экономика</t>
  </si>
  <si>
    <t>Пр</t>
  </si>
  <si>
    <t>Рз</t>
  </si>
  <si>
    <t>Наименование</t>
  </si>
  <si>
    <t>(тыс.рублей)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</si>
  <si>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</si>
  <si>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</si>
  <si>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</si>
  <si>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</si>
  <si>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</si>
  <si>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</si>
  <si>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</si>
  <si>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</si>
  <si>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</si>
  <si>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</si>
  <si>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</si>
  <si>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</si>
  <si>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</si>
  <si>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</si>
  <si>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</si>
  <si>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</si>
  <si>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</si>
  <si>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</si>
  <si>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</si>
  <si>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</si>
  <si>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</si>
  <si>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</si>
  <si>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</si>
  <si>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</si>
  <si>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</si>
  <si>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</si>
  <si>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</si>
  <si>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</si>
  <si>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</si>
  <si>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</si>
  <si>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</si>
  <si>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</si>
  <si>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</si>
  <si>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</si>
  <si>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</si>
  <si>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</si>
  <si>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</si>
  <si>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</si>
  <si>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</si>
  <si>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</si>
  <si>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</si>
  <si>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</si>
  <si>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</si>
  <si>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</si>
  <si>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</si>
  <si>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</si>
  <si>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</si>
  <si>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Пенсионное обеспечение</t>
  </si>
  <si>
    <t>проект бюджета</t>
  </si>
  <si>
    <t>РАСХОДЫ - ВСЕГО</t>
  </si>
  <si>
    <t>Лесное хозяйство</t>
  </si>
  <si>
    <t>Обеспечение проведения выборов и референдумов</t>
  </si>
  <si>
    <t xml:space="preserve">2023 год </t>
  </si>
  <si>
    <t>Спорт высших достижений</t>
  </si>
  <si>
    <t xml:space="preserve">2024 год </t>
  </si>
  <si>
    <t>Обслуживание государственного внутреннего (муниципального) долга</t>
  </si>
  <si>
    <t>Санитарно-эпидемиологическое благополучие</t>
  </si>
  <si>
    <t xml:space="preserve">2025 год </t>
  </si>
  <si>
    <t>Ожидаемое исполнение за 2022 год</t>
  </si>
  <si>
    <t xml:space="preserve">Исполнено за 2021 год </t>
  </si>
  <si>
    <t xml:space="preserve">Сведения о расходах бюджета города Радужный по разделам и подразделам классификации расходов бюджетов на 2023 год и на плановый период 2024 и 2025 годов в сравнении с ожидаемым исполнением за 2022 год и отчетом за 2021 год </t>
  </si>
  <si>
    <t>Отклонение проекта 2023 от исполнения 2021 года</t>
  </si>
  <si>
    <t>Отклонение проекта 2023 года от ожидаемого исполнения 2022 года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</si>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</sst>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0"/>
    <numFmt numFmtId="167" formatCode="0000"/>
    <numFmt numFmtId="168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3" fillId="0" borderId="0"/>
  </cellStyleXfs>
  <cellXfs count="60">
    <xf numFmtId="0" fontId="0" fillId="0" borderId="0" xfId="0"/>
    <xf numFmtId="0" fontId="9" fillId="0" borderId="0" xfId="0" applyFont="1" applyAlignment="1">
      <alignment horizontal="center" wrapText="1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9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2" fillId="0" borderId="11" xfId="0" applyNumberFormat="1" applyFont="1" applyBorder="1"/>
    <xf numFmtId="168" fontId="2" fillId="0" borderId="12" xfId="0" applyNumberFormat="1" applyFont="1" applyBorder="1"/>
    <xf numFmtId="167" fontId="2" fillId="0" borderId="9" xfId="1" applyNumberFormat="1" applyFont="1" applyBorder="1" applyAlignment="1" applyProtection="1">
      <alignment wrapText="1"/>
      <protection hidden="1"/>
    </xf>
    <xf numFmtId="166" fontId="2" fillId="0" borderId="8" xfId="1" applyNumberFormat="1" applyFont="1" applyBorder="1" applyAlignment="1" applyProtection="1">
      <alignment horizontal="center"/>
      <protection hidden="1"/>
    </xf>
    <xf numFmtId="168" fontId="2" fillId="0" borderId="8" xfId="0" applyNumberFormat="1" applyFont="1" applyBorder="1" applyAlignment="1">
      <alignment horizontal="right"/>
    </xf>
    <xf numFmtId="168" fontId="2" fillId="0" borderId="18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67" fontId="4" fillId="0" borderId="9" xfId="1" applyNumberFormat="1" applyFont="1" applyBorder="1" applyAlignment="1" applyProtection="1">
      <alignment wrapText="1"/>
      <protection hidden="1"/>
    </xf>
    <xf numFmtId="166" fontId="4" fillId="0" borderId="8" xfId="1" applyNumberFormat="1" applyFont="1" applyBorder="1" applyAlignment="1" applyProtection="1">
      <alignment horizontal="center"/>
      <protection hidden="1"/>
    </xf>
    <xf numFmtId="168" fontId="4" fillId="0" borderId="7" xfId="1" applyNumberFormat="1" applyFont="1" applyBorder="1" applyAlignment="1" applyProtection="1">
      <alignment horizontal="right"/>
      <protection hidden="1"/>
    </xf>
    <xf numFmtId="168" fontId="4" fillId="0" borderId="8" xfId="1" applyNumberFormat="1" applyFont="1" applyBorder="1" applyAlignment="1" applyProtection="1">
      <alignment horizontal="right"/>
      <protection hidden="1"/>
    </xf>
    <xf numFmtId="168" fontId="4" fillId="0" borderId="11" xfId="0" applyNumberFormat="1" applyFont="1" applyBorder="1"/>
    <xf numFmtId="168" fontId="4" fillId="0" borderId="12" xfId="0" applyNumberFormat="1" applyFont="1" applyBorder="1"/>
    <xf numFmtId="168" fontId="2" fillId="0" borderId="7" xfId="1" applyNumberFormat="1" applyFont="1" applyBorder="1" applyAlignment="1" applyProtection="1">
      <alignment horizontal="right"/>
      <protection hidden="1"/>
    </xf>
    <xf numFmtId="168" fontId="2" fillId="0" borderId="8" xfId="1" applyNumberFormat="1" applyFont="1" applyBorder="1" applyAlignment="1" applyProtection="1">
      <alignment horizontal="right"/>
      <protection hidden="1"/>
    </xf>
    <xf numFmtId="168" fontId="12" fillId="0" borderId="8" xfId="0" applyNumberFormat="1" applyFont="1" applyBorder="1" applyAlignment="1">
      <alignment horizontal="right"/>
    </xf>
    <xf numFmtId="4" fontId="7" fillId="0" borderId="0" xfId="0" applyNumberFormat="1" applyFont="1"/>
    <xf numFmtId="168" fontId="2" fillId="0" borderId="20" xfId="0" applyNumberFormat="1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8" fontId="4" fillId="0" borderId="7" xfId="1" applyNumberFormat="1" applyFont="1" applyBorder="1" applyProtection="1">
      <protection hidden="1"/>
    </xf>
    <xf numFmtId="168" fontId="4" fillId="0" borderId="8" xfId="1" applyNumberFormat="1" applyFont="1" applyBorder="1" applyProtection="1">
      <protection hidden="1"/>
    </xf>
    <xf numFmtId="168" fontId="2" fillId="0" borderId="8" xfId="0" applyNumberFormat="1" applyFont="1" applyBorder="1"/>
    <xf numFmtId="168" fontId="2" fillId="0" borderId="7" xfId="0" applyNumberFormat="1" applyFont="1" applyBorder="1"/>
    <xf numFmtId="168" fontId="11" fillId="0" borderId="8" xfId="0" applyNumberFormat="1" applyFont="1" applyBorder="1"/>
    <xf numFmtId="168" fontId="4" fillId="0" borderId="8" xfId="0" applyNumberFormat="1" applyFont="1" applyBorder="1"/>
    <xf numFmtId="168" fontId="4" fillId="0" borderId="7" xfId="0" applyNumberFormat="1" applyFont="1" applyBorder="1"/>
    <xf numFmtId="168" fontId="2" fillId="0" borderId="18" xfId="0" applyNumberFormat="1" applyFont="1" applyBorder="1"/>
    <xf numFmtId="168" fontId="4" fillId="0" borderId="18" xfId="0" applyNumberFormat="1" applyFont="1" applyBorder="1"/>
    <xf numFmtId="168" fontId="2" fillId="0" borderId="6" xfId="0" applyNumberFormat="1" applyFont="1" applyBorder="1"/>
    <xf numFmtId="167" fontId="4" fillId="0" borderId="5" xfId="1" applyNumberFormat="1" applyFont="1" applyBorder="1" applyAlignment="1" applyProtection="1">
      <alignment wrapText="1"/>
      <protection hidden="1"/>
    </xf>
    <xf numFmtId="166" fontId="4" fillId="0" borderId="1" xfId="1" applyNumberFormat="1" applyFont="1" applyBorder="1" applyAlignment="1" applyProtection="1">
      <alignment horizontal="center"/>
      <protection hidden="1"/>
    </xf>
    <xf numFmtId="168" fontId="4" fillId="0" borderId="2" xfId="1" applyNumberFormat="1" applyFont="1" applyBorder="1" applyProtection="1">
      <protection hidden="1"/>
    </xf>
    <xf numFmtId="168" fontId="4" fillId="0" borderId="1" xfId="1" applyNumberFormat="1" applyFont="1" applyBorder="1" applyProtection="1">
      <protection hidden="1"/>
    </xf>
    <xf numFmtId="168" fontId="4" fillId="0" borderId="21" xfId="0" applyNumberFormat="1" applyFont="1" applyBorder="1"/>
    <xf numFmtId="168" fontId="4" fillId="0" borderId="22" xfId="0" applyNumberFormat="1" applyFont="1" applyBorder="1"/>
    <xf numFmtId="0" fontId="3" fillId="0" borderId="13" xfId="8" applyFont="1" applyBorder="1" applyAlignment="1" applyProtection="1">
      <alignment horizontal="center" vertical="top" wrapText="1"/>
      <protection hidden="1"/>
    </xf>
    <xf numFmtId="0" fontId="3" fillId="0" borderId="14" xfId="8" applyFont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10" xfId="6" xr:uid="{00000000-0005-0000-0000-000002000000}"/>
    <cellStyle name="Обычный 2 2" xfId="5" xr:uid="{00000000-0005-0000-0000-000003000000}"/>
    <cellStyle name="Обычный 2 7" xfId="7" xr:uid="{00000000-0005-0000-0000-000004000000}"/>
    <cellStyle name="Обычный 3" xfId="2" xr:uid="{00000000-0005-0000-0000-000005000000}"/>
    <cellStyle name="Обычный 3 2 2" xfId="9" xr:uid="{00000000-0005-0000-0000-000006000000}"/>
    <cellStyle name="Обычный 4" xfId="10" xr:uid="{3FE3A2A1-F759-4814-8782-E573F9FED2E6}"/>
    <cellStyle name="Обычный_tmp 3" xfId="8" xr:uid="{00000000-0005-0000-0000-000007000000}"/>
    <cellStyle name="Тысячи [0]_Лист1" xfId="3" xr:uid="{00000000-0005-0000-0000-000008000000}"/>
    <cellStyle name="Тысячи_Лист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I11" sqref="I11"/>
    </sheetView>
  </sheetViews>
  <sheetFormatPr defaultColWidth="9.140625" defaultRowHeight="15" x14ac:dyDescent="0.25"/>
  <cols>
    <col min="1" max="1" width="48.7109375" style="2" customWidth="1"/>
    <col min="2" max="3" width="9.140625" style="2"/>
    <col min="4" max="4" width="17.5703125" style="2" customWidth="1"/>
    <col min="5" max="5" width="17.140625" style="2" customWidth="1"/>
    <col min="6" max="6" width="18.7109375" style="2" customWidth="1"/>
    <col min="7" max="7" width="19" style="2" customWidth="1"/>
    <col min="8" max="8" width="16.85546875" style="2" customWidth="1"/>
    <col min="9" max="9" width="14.42578125" style="2" customWidth="1"/>
    <col min="10" max="10" width="15.7109375" style="2" customWidth="1"/>
    <col min="11" max="16384" width="9.140625" style="2"/>
  </cols>
  <sheetData>
    <row r="1" spans="1:10" ht="66" customHeight="1" x14ac:dyDescent="0.3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 x14ac:dyDescent="0.3">
      <c r="A2" s="1"/>
      <c r="B2" s="1"/>
      <c r="C2" s="1"/>
      <c r="D2" s="1"/>
      <c r="E2" s="1"/>
      <c r="F2" s="1"/>
      <c r="G2" s="1"/>
      <c r="H2" s="1"/>
      <c r="I2" s="3"/>
      <c r="J2" s="3"/>
    </row>
    <row r="3" spans="1:10" ht="15.75" thickBot="1" x14ac:dyDescent="0.3">
      <c r="A3" s="3"/>
      <c r="B3" s="3"/>
      <c r="C3" s="3"/>
      <c r="D3" s="3"/>
      <c r="E3" s="3"/>
      <c r="F3" s="3"/>
      <c r="G3" s="3"/>
      <c r="H3" s="4"/>
      <c r="I3" s="3"/>
      <c r="J3" s="4" t="s">
        <v>5</v>
      </c>
    </row>
    <row r="4" spans="1:10" ht="15.75" customHeight="1" thickBot="1" x14ac:dyDescent="0.3">
      <c r="A4" s="51" t="s">
        <v>4</v>
      </c>
      <c r="B4" s="51" t="s">
        <v>3</v>
      </c>
      <c r="C4" s="51" t="s">
        <v>2</v>
      </c>
      <c r="D4" s="53" t="s">
        <v>65</v>
      </c>
      <c r="E4" s="55" t="s">
        <v>64</v>
      </c>
      <c r="F4" s="57" t="s">
        <v>54</v>
      </c>
      <c r="G4" s="58"/>
      <c r="H4" s="59"/>
      <c r="I4" s="48" t="s">
        <v>67</v>
      </c>
      <c r="J4" s="48" t="s">
        <v>68</v>
      </c>
    </row>
    <row r="5" spans="1:10" ht="75" customHeight="1" thickBot="1" x14ac:dyDescent="0.3">
      <c r="A5" s="52"/>
      <c r="B5" s="52"/>
      <c r="C5" s="52"/>
      <c r="D5" s="54"/>
      <c r="E5" s="56"/>
      <c r="F5" s="5" t="s">
        <v>58</v>
      </c>
      <c r="G5" s="5" t="s">
        <v>60</v>
      </c>
      <c r="H5" s="5" t="s">
        <v>63</v>
      </c>
      <c r="I5" s="49"/>
      <c r="J5" s="49"/>
    </row>
    <row r="6" spans="1:10" ht="16.5" thickBot="1" x14ac:dyDescent="0.3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  <c r="J6" s="8">
        <v>10</v>
      </c>
    </row>
    <row r="7" spans="1:10" ht="15.75" x14ac:dyDescent="0.25">
      <c r="A7" s="9" t="s">
        <v>55</v>
      </c>
      <c r="B7" s="10"/>
      <c r="C7" s="10"/>
      <c r="D7" s="11">
        <f>D8+D19+D23+D31+D36+D38+D44+D47+D50+D55+D60+D64</f>
        <v>3141315.5600000005</v>
      </c>
      <c r="E7" s="11">
        <f>E8+E19+E23+E31+E36+E38+E44+E47+E50+E55+E60+E64+E17</f>
        <v>3335871.05</v>
      </c>
      <c r="F7" s="11">
        <f>F8+F19+F23+F31+F36+F38+F44+F47+F50+F55+F60+F64</f>
        <v>3290952.0999999996</v>
      </c>
      <c r="G7" s="11">
        <f>G8+G19+G23+G31+G36+G38+G44+G47+G50+G55+G60+G64</f>
        <v>3223706.3000000003</v>
      </c>
      <c r="H7" s="12">
        <f>H8+H19+H23+H31+H36+H38+H44+H47+H50+H55+H60+H64</f>
        <v>3219423.5999999996</v>
      </c>
      <c r="I7" s="13">
        <f>F7-D7</f>
        <v>149636.53999999911</v>
      </c>
      <c r="J7" s="14">
        <f>F7-E7</f>
        <v>-44918.950000000186</v>
      </c>
    </row>
    <row r="8" spans="1:10" ht="15.75" x14ac:dyDescent="0.25">
      <c r="A8" s="15" t="s">
        <v>6</v>
      </c>
      <c r="B8" s="16">
        <v>1</v>
      </c>
      <c r="C8" s="16">
        <v>0</v>
      </c>
      <c r="D8" s="17">
        <f>SUM(D9:D16)</f>
        <v>387882.04000000004</v>
      </c>
      <c r="E8" s="17">
        <f>SUM(E9:E16)</f>
        <v>426186.68</v>
      </c>
      <c r="F8" s="18">
        <f>SUM(F9:F16)</f>
        <v>458227</v>
      </c>
      <c r="G8" s="17">
        <f>SUM(G9:G16)</f>
        <v>491353.7</v>
      </c>
      <c r="H8" s="19">
        <f>SUM(H9:H16)</f>
        <v>531922.5</v>
      </c>
      <c r="I8" s="13">
        <f t="shared" ref="I8:I65" si="0">F8-D8</f>
        <v>70344.959999999963</v>
      </c>
      <c r="J8" s="14">
        <f t="shared" ref="J8:J65" si="1">F8-E8</f>
        <v>32040.320000000007</v>
      </c>
    </row>
    <row r="9" spans="1:10" ht="47.25" x14ac:dyDescent="0.25">
      <c r="A9" s="20" t="s">
        <v>7</v>
      </c>
      <c r="B9" s="21">
        <v>1</v>
      </c>
      <c r="C9" s="21">
        <v>2</v>
      </c>
      <c r="D9" s="22">
        <v>7029.99</v>
      </c>
      <c r="E9" s="23">
        <v>5798.35</v>
      </c>
      <c r="F9" s="22">
        <v>6040</v>
      </c>
      <c r="G9" s="22">
        <v>6284</v>
      </c>
      <c r="H9" s="22">
        <v>6284</v>
      </c>
      <c r="I9" s="24">
        <f>F9-D9</f>
        <v>-989.98999999999978</v>
      </c>
      <c r="J9" s="25">
        <f>F9-E9</f>
        <v>241.64999999999964</v>
      </c>
    </row>
    <row r="10" spans="1:10" ht="66" customHeight="1" x14ac:dyDescent="0.25">
      <c r="A10" s="20" t="s">
        <v>8</v>
      </c>
      <c r="B10" s="21">
        <v>1</v>
      </c>
      <c r="C10" s="21">
        <v>3</v>
      </c>
      <c r="D10" s="22">
        <v>19382.73</v>
      </c>
      <c r="E10" s="23">
        <v>19623.04</v>
      </c>
      <c r="F10" s="22">
        <v>16874</v>
      </c>
      <c r="G10" s="22">
        <v>17413</v>
      </c>
      <c r="H10" s="22">
        <v>17413</v>
      </c>
      <c r="I10" s="24">
        <f>F10-D10</f>
        <v>-2508.7299999999996</v>
      </c>
      <c r="J10" s="25">
        <f>F10-E10</f>
        <v>-2749.0400000000009</v>
      </c>
    </row>
    <row r="11" spans="1:10" ht="63" x14ac:dyDescent="0.25">
      <c r="A11" s="20" t="s">
        <v>9</v>
      </c>
      <c r="B11" s="21">
        <v>1</v>
      </c>
      <c r="C11" s="21">
        <v>4</v>
      </c>
      <c r="D11" s="22">
        <v>148753.54</v>
      </c>
      <c r="E11" s="23">
        <v>163106.81</v>
      </c>
      <c r="F11" s="22">
        <v>182127</v>
      </c>
      <c r="G11" s="22">
        <v>187422</v>
      </c>
      <c r="H11" s="22">
        <v>187422</v>
      </c>
      <c r="I11" s="24">
        <f t="shared" si="0"/>
        <v>33373.459999999992</v>
      </c>
      <c r="J11" s="25">
        <f t="shared" si="1"/>
        <v>19020.190000000002</v>
      </c>
    </row>
    <row r="12" spans="1:10" ht="15.75" x14ac:dyDescent="0.25">
      <c r="A12" s="20" t="s">
        <v>10</v>
      </c>
      <c r="B12" s="21">
        <v>1</v>
      </c>
      <c r="C12" s="21">
        <v>5</v>
      </c>
      <c r="D12" s="22">
        <v>6.2</v>
      </c>
      <c r="E12" s="23">
        <v>4.5</v>
      </c>
      <c r="F12" s="22">
        <v>0.7</v>
      </c>
      <c r="G12" s="22">
        <v>7.5</v>
      </c>
      <c r="H12" s="22">
        <v>0.6</v>
      </c>
      <c r="I12" s="24">
        <f t="shared" si="0"/>
        <v>-5.5</v>
      </c>
      <c r="J12" s="25">
        <f t="shared" si="1"/>
        <v>-3.8</v>
      </c>
    </row>
    <row r="13" spans="1:10" ht="47.25" x14ac:dyDescent="0.25">
      <c r="A13" s="20" t="s">
        <v>11</v>
      </c>
      <c r="B13" s="21">
        <v>1</v>
      </c>
      <c r="C13" s="21">
        <v>6</v>
      </c>
      <c r="D13" s="22">
        <v>56037.03</v>
      </c>
      <c r="E13" s="23">
        <v>54718.55</v>
      </c>
      <c r="F13" s="22">
        <v>50952</v>
      </c>
      <c r="G13" s="22">
        <v>52935</v>
      </c>
      <c r="H13" s="22">
        <v>52935</v>
      </c>
      <c r="I13" s="24">
        <f t="shared" si="0"/>
        <v>-5085.0299999999988</v>
      </c>
      <c r="J13" s="25">
        <f t="shared" si="1"/>
        <v>-3766.5500000000029</v>
      </c>
    </row>
    <row r="14" spans="1:10" ht="31.5" x14ac:dyDescent="0.25">
      <c r="A14" s="20" t="s">
        <v>57</v>
      </c>
      <c r="B14" s="21">
        <v>1</v>
      </c>
      <c r="C14" s="21">
        <v>7</v>
      </c>
      <c r="D14" s="22">
        <v>0</v>
      </c>
      <c r="E14" s="23">
        <v>0</v>
      </c>
      <c r="F14" s="22">
        <v>0</v>
      </c>
      <c r="G14" s="22">
        <v>0</v>
      </c>
      <c r="H14" s="22">
        <v>0</v>
      </c>
      <c r="I14" s="24">
        <f t="shared" si="0"/>
        <v>0</v>
      </c>
      <c r="J14" s="25">
        <f t="shared" si="1"/>
        <v>0</v>
      </c>
    </row>
    <row r="15" spans="1:10" ht="15.75" x14ac:dyDescent="0.25">
      <c r="A15" s="20" t="s">
        <v>12</v>
      </c>
      <c r="B15" s="21">
        <v>1</v>
      </c>
      <c r="C15" s="21">
        <v>11</v>
      </c>
      <c r="D15" s="22">
        <v>0</v>
      </c>
      <c r="E15" s="23">
        <v>2387.3000000000002</v>
      </c>
      <c r="F15" s="22">
        <v>9320.2999999999993</v>
      </c>
      <c r="G15" s="22">
        <v>2500</v>
      </c>
      <c r="H15" s="22">
        <v>2500</v>
      </c>
      <c r="I15" s="24">
        <f t="shared" si="0"/>
        <v>9320.2999999999993</v>
      </c>
      <c r="J15" s="25">
        <f t="shared" si="1"/>
        <v>6932.9999999999991</v>
      </c>
    </row>
    <row r="16" spans="1:10" ht="15.75" x14ac:dyDescent="0.25">
      <c r="A16" s="20" t="s">
        <v>13</v>
      </c>
      <c r="B16" s="21">
        <v>1</v>
      </c>
      <c r="C16" s="21">
        <v>13</v>
      </c>
      <c r="D16" s="22">
        <v>156672.54999999999</v>
      </c>
      <c r="E16" s="23">
        <v>180548.13</v>
      </c>
      <c r="F16" s="22">
        <v>192913</v>
      </c>
      <c r="G16" s="22">
        <v>224792.2</v>
      </c>
      <c r="H16" s="22">
        <v>265367.90000000002</v>
      </c>
      <c r="I16" s="24">
        <f t="shared" si="0"/>
        <v>36240.450000000012</v>
      </c>
      <c r="J16" s="25">
        <f t="shared" si="1"/>
        <v>12364.869999999995</v>
      </c>
    </row>
    <row r="17" spans="1:12" ht="15.75" x14ac:dyDescent="0.25">
      <c r="A17" s="15" t="s">
        <v>69</v>
      </c>
      <c r="B17" s="16">
        <v>2</v>
      </c>
      <c r="C17" s="16">
        <v>0</v>
      </c>
      <c r="D17" s="26">
        <v>0</v>
      </c>
      <c r="E17" s="27">
        <f>E18</f>
        <v>63.4</v>
      </c>
      <c r="F17" s="22">
        <v>0</v>
      </c>
      <c r="G17" s="22">
        <v>0</v>
      </c>
      <c r="H17" s="22">
        <v>0</v>
      </c>
      <c r="I17" s="24">
        <f t="shared" ref="I17" si="2">F17-D17</f>
        <v>0</v>
      </c>
      <c r="J17" s="25">
        <f t="shared" ref="J17" si="3">F17-E17</f>
        <v>-63.4</v>
      </c>
    </row>
    <row r="18" spans="1:12" ht="15.75" x14ac:dyDescent="0.25">
      <c r="A18" s="20" t="s">
        <v>70</v>
      </c>
      <c r="B18" s="21">
        <v>2</v>
      </c>
      <c r="C18" s="21">
        <v>3</v>
      </c>
      <c r="D18" s="22">
        <v>0</v>
      </c>
      <c r="E18" s="23">
        <v>63.4</v>
      </c>
      <c r="F18" s="22">
        <v>0</v>
      </c>
      <c r="G18" s="22">
        <v>0</v>
      </c>
      <c r="H18" s="22">
        <v>0</v>
      </c>
      <c r="I18" s="24">
        <f t="shared" ref="I18" si="4">F18-D18</f>
        <v>0</v>
      </c>
      <c r="J18" s="25">
        <f t="shared" ref="J18" si="5">F18-E18</f>
        <v>-63.4</v>
      </c>
    </row>
    <row r="19" spans="1:12" ht="31.5" x14ac:dyDescent="0.25">
      <c r="A19" s="15" t="s">
        <v>14</v>
      </c>
      <c r="B19" s="16">
        <v>3</v>
      </c>
      <c r="C19" s="16">
        <v>0</v>
      </c>
      <c r="D19" s="17">
        <f>SUM(D20:D22)</f>
        <v>13262.68</v>
      </c>
      <c r="E19" s="17">
        <f>SUM(E20:E22)</f>
        <v>16623.849999999999</v>
      </c>
      <c r="F19" s="28">
        <f>SUM(F20:F22)</f>
        <v>15150.7</v>
      </c>
      <c r="G19" s="28">
        <f>SUM(G20:G22)</f>
        <v>11464.4</v>
      </c>
      <c r="H19" s="28">
        <f>SUM(H20:H22)</f>
        <v>11533.5</v>
      </c>
      <c r="I19" s="13">
        <f t="shared" si="0"/>
        <v>1888.0200000000004</v>
      </c>
      <c r="J19" s="14">
        <f t="shared" si="1"/>
        <v>-1473.1499999999978</v>
      </c>
    </row>
    <row r="20" spans="1:12" ht="15.75" x14ac:dyDescent="0.25">
      <c r="A20" s="20" t="s">
        <v>15</v>
      </c>
      <c r="B20" s="21">
        <v>3</v>
      </c>
      <c r="C20" s="21">
        <v>4</v>
      </c>
      <c r="D20" s="22">
        <v>5211.4799999999996</v>
      </c>
      <c r="E20" s="23">
        <v>5281.2</v>
      </c>
      <c r="F20" s="22">
        <v>5651.8</v>
      </c>
      <c r="G20" s="22">
        <v>5880.8</v>
      </c>
      <c r="H20" s="22">
        <v>6055.9</v>
      </c>
      <c r="I20" s="24">
        <f t="shared" si="0"/>
        <v>440.32000000000062</v>
      </c>
      <c r="J20" s="25">
        <f t="shared" si="1"/>
        <v>370.60000000000036</v>
      </c>
    </row>
    <row r="21" spans="1:12" ht="45.75" customHeight="1" x14ac:dyDescent="0.25">
      <c r="A21" s="20" t="s">
        <v>71</v>
      </c>
      <c r="B21" s="21">
        <v>3</v>
      </c>
      <c r="C21" s="21">
        <v>10</v>
      </c>
      <c r="D21" s="22">
        <v>3955.82</v>
      </c>
      <c r="E21" s="23">
        <v>5648.4</v>
      </c>
      <c r="F21" s="22">
        <v>2735.9</v>
      </c>
      <c r="G21" s="22">
        <v>2821.6</v>
      </c>
      <c r="H21" s="22">
        <v>2715.6</v>
      </c>
      <c r="I21" s="24">
        <f t="shared" si="0"/>
        <v>-1219.92</v>
      </c>
      <c r="J21" s="25">
        <f t="shared" si="1"/>
        <v>-2912.4999999999995</v>
      </c>
      <c r="L21" s="29"/>
    </row>
    <row r="22" spans="1:12" ht="47.25" x14ac:dyDescent="0.25">
      <c r="A22" s="20" t="s">
        <v>16</v>
      </c>
      <c r="B22" s="21">
        <v>3</v>
      </c>
      <c r="C22" s="21">
        <v>14</v>
      </c>
      <c r="D22" s="22">
        <v>4095.38</v>
      </c>
      <c r="E22" s="23">
        <v>5694.25</v>
      </c>
      <c r="F22" s="22">
        <v>6763</v>
      </c>
      <c r="G22" s="22">
        <v>2762</v>
      </c>
      <c r="H22" s="22">
        <v>2762</v>
      </c>
      <c r="I22" s="24">
        <f t="shared" si="0"/>
        <v>2667.62</v>
      </c>
      <c r="J22" s="25">
        <f t="shared" si="1"/>
        <v>1068.75</v>
      </c>
    </row>
    <row r="23" spans="1:12" ht="15.75" x14ac:dyDescent="0.25">
      <c r="A23" s="15" t="s">
        <v>1</v>
      </c>
      <c r="B23" s="16">
        <v>4</v>
      </c>
      <c r="C23" s="16">
        <v>0</v>
      </c>
      <c r="D23" s="17">
        <f>SUM(D24:D30)</f>
        <v>192652.18</v>
      </c>
      <c r="E23" s="17">
        <f>SUM(E24:E30)</f>
        <v>193986.58000000002</v>
      </c>
      <c r="F23" s="18">
        <f>SUM(F24:F30)</f>
        <v>186350.58000000002</v>
      </c>
      <c r="G23" s="18">
        <f>SUM(G24:G30)</f>
        <v>117984.7</v>
      </c>
      <c r="H23" s="30">
        <f>SUM(H24:H30)</f>
        <v>103107.37999999999</v>
      </c>
      <c r="I23" s="13">
        <f t="shared" si="0"/>
        <v>-6301.5999999999767</v>
      </c>
      <c r="J23" s="14">
        <f t="shared" si="1"/>
        <v>-7636</v>
      </c>
    </row>
    <row r="24" spans="1:12" ht="15.75" x14ac:dyDescent="0.25">
      <c r="A24" s="20" t="s">
        <v>17</v>
      </c>
      <c r="B24" s="21">
        <v>4</v>
      </c>
      <c r="C24" s="21">
        <v>1</v>
      </c>
      <c r="D24" s="22">
        <v>5139.71</v>
      </c>
      <c r="E24" s="23">
        <v>4927.2</v>
      </c>
      <c r="F24" s="22">
        <v>5962.8</v>
      </c>
      <c r="G24" s="22">
        <v>5962.8</v>
      </c>
      <c r="H24" s="22">
        <v>5962.8</v>
      </c>
      <c r="I24" s="24">
        <f t="shared" si="0"/>
        <v>823.09000000000015</v>
      </c>
      <c r="J24" s="25">
        <f t="shared" si="1"/>
        <v>1035.6000000000004</v>
      </c>
    </row>
    <row r="25" spans="1:12" ht="15.75" x14ac:dyDescent="0.25">
      <c r="A25" s="20" t="s">
        <v>18</v>
      </c>
      <c r="B25" s="21">
        <v>4</v>
      </c>
      <c r="C25" s="21">
        <v>5</v>
      </c>
      <c r="D25" s="22">
        <v>1699.6</v>
      </c>
      <c r="E25" s="23">
        <v>3827.75</v>
      </c>
      <c r="F25" s="22">
        <v>1730.8</v>
      </c>
      <c r="G25" s="22">
        <v>1462.7</v>
      </c>
      <c r="H25" s="22">
        <v>1381.3</v>
      </c>
      <c r="I25" s="24">
        <f t="shared" si="0"/>
        <v>31.200000000000045</v>
      </c>
      <c r="J25" s="25">
        <f t="shared" si="1"/>
        <v>-2096.9499999999998</v>
      </c>
    </row>
    <row r="26" spans="1:12" ht="15.75" x14ac:dyDescent="0.25">
      <c r="A26" s="20" t="s">
        <v>56</v>
      </c>
      <c r="B26" s="21">
        <v>4</v>
      </c>
      <c r="C26" s="21">
        <v>7</v>
      </c>
      <c r="D26" s="22">
        <v>331.42</v>
      </c>
      <c r="E26" s="23">
        <v>662.4</v>
      </c>
      <c r="F26" s="22">
        <v>0</v>
      </c>
      <c r="G26" s="22">
        <v>0</v>
      </c>
      <c r="H26" s="22">
        <v>0</v>
      </c>
      <c r="I26" s="24">
        <f t="shared" si="0"/>
        <v>-331.42</v>
      </c>
      <c r="J26" s="25">
        <f t="shared" si="1"/>
        <v>-662.4</v>
      </c>
    </row>
    <row r="27" spans="1:12" ht="15.75" x14ac:dyDescent="0.25">
      <c r="A27" s="20" t="s">
        <v>19</v>
      </c>
      <c r="B27" s="21">
        <v>4</v>
      </c>
      <c r="C27" s="21">
        <v>8</v>
      </c>
      <c r="D27" s="22">
        <v>29920.52</v>
      </c>
      <c r="E27" s="23">
        <v>38420</v>
      </c>
      <c r="F27" s="22">
        <v>39000</v>
      </c>
      <c r="G27" s="22">
        <v>23600</v>
      </c>
      <c r="H27" s="22">
        <v>23600</v>
      </c>
      <c r="I27" s="24">
        <f t="shared" si="0"/>
        <v>9079.48</v>
      </c>
      <c r="J27" s="25">
        <f t="shared" si="1"/>
        <v>580</v>
      </c>
    </row>
    <row r="28" spans="1:12" ht="15.75" x14ac:dyDescent="0.25">
      <c r="A28" s="20" t="s">
        <v>0</v>
      </c>
      <c r="B28" s="21">
        <v>4</v>
      </c>
      <c r="C28" s="21">
        <v>9</v>
      </c>
      <c r="D28" s="22">
        <v>136824.46</v>
      </c>
      <c r="E28" s="23">
        <v>133887.1</v>
      </c>
      <c r="F28" s="22">
        <v>125011.1</v>
      </c>
      <c r="G28" s="22">
        <v>72471.42</v>
      </c>
      <c r="H28" s="22">
        <v>57768.800000000003</v>
      </c>
      <c r="I28" s="24">
        <f t="shared" si="0"/>
        <v>-11813.359999999986</v>
      </c>
      <c r="J28" s="25">
        <f t="shared" si="1"/>
        <v>-8876</v>
      </c>
    </row>
    <row r="29" spans="1:12" ht="15.75" x14ac:dyDescent="0.25">
      <c r="A29" s="20" t="s">
        <v>20</v>
      </c>
      <c r="B29" s="21">
        <v>4</v>
      </c>
      <c r="C29" s="21">
        <v>10</v>
      </c>
      <c r="D29" s="22">
        <v>4395.6499999999996</v>
      </c>
      <c r="E29" s="23">
        <v>4739.03</v>
      </c>
      <c r="F29" s="22">
        <v>5038</v>
      </c>
      <c r="G29" s="22">
        <v>5038</v>
      </c>
      <c r="H29" s="22">
        <v>5038</v>
      </c>
      <c r="I29" s="24">
        <f t="shared" si="0"/>
        <v>642.35000000000036</v>
      </c>
      <c r="J29" s="25">
        <f t="shared" si="1"/>
        <v>298.97000000000025</v>
      </c>
    </row>
    <row r="30" spans="1:12" ht="31.5" x14ac:dyDescent="0.25">
      <c r="A30" s="20" t="s">
        <v>21</v>
      </c>
      <c r="B30" s="21">
        <v>4</v>
      </c>
      <c r="C30" s="21">
        <v>12</v>
      </c>
      <c r="D30" s="22">
        <v>14340.82</v>
      </c>
      <c r="E30" s="31">
        <v>7523.1</v>
      </c>
      <c r="F30" s="22">
        <v>9607.8799999999992</v>
      </c>
      <c r="G30" s="22">
        <v>9449.7800000000007</v>
      </c>
      <c r="H30" s="22">
        <v>9356.48</v>
      </c>
      <c r="I30" s="24">
        <f t="shared" si="0"/>
        <v>-4732.9400000000005</v>
      </c>
      <c r="J30" s="25">
        <f t="shared" si="1"/>
        <v>2084.7799999999988</v>
      </c>
    </row>
    <row r="31" spans="1:12" ht="15.75" x14ac:dyDescent="0.25">
      <c r="A31" s="15" t="s">
        <v>22</v>
      </c>
      <c r="B31" s="16">
        <v>5</v>
      </c>
      <c r="C31" s="16">
        <v>0</v>
      </c>
      <c r="D31" s="17">
        <f>SUM(D32:D35)</f>
        <v>255221.36</v>
      </c>
      <c r="E31" s="17">
        <f>SUM(E32:E35)</f>
        <v>264333.21000000002</v>
      </c>
      <c r="F31" s="17">
        <f>SUM(F32:F35)</f>
        <v>224309.62</v>
      </c>
      <c r="G31" s="17">
        <f>SUM(G32:G35)</f>
        <v>196226.69999999998</v>
      </c>
      <c r="H31" s="19">
        <f>SUM(H32:H35)</f>
        <v>173698.12</v>
      </c>
      <c r="I31" s="13">
        <f t="shared" si="0"/>
        <v>-30911.739999999991</v>
      </c>
      <c r="J31" s="14">
        <f t="shared" si="1"/>
        <v>-40023.590000000026</v>
      </c>
    </row>
    <row r="32" spans="1:12" ht="15.75" x14ac:dyDescent="0.25">
      <c r="A32" s="20" t="s">
        <v>23</v>
      </c>
      <c r="B32" s="21">
        <v>5</v>
      </c>
      <c r="C32" s="21">
        <v>1</v>
      </c>
      <c r="D32" s="22">
        <v>10211.459999999999</v>
      </c>
      <c r="E32" s="23">
        <v>16937.62</v>
      </c>
      <c r="F32" s="22">
        <v>29184.720000000001</v>
      </c>
      <c r="G32" s="22">
        <v>30829.8</v>
      </c>
      <c r="H32" s="22">
        <v>29177.7</v>
      </c>
      <c r="I32" s="24">
        <f t="shared" si="0"/>
        <v>18973.260000000002</v>
      </c>
      <c r="J32" s="25">
        <f t="shared" si="1"/>
        <v>12247.100000000002</v>
      </c>
    </row>
    <row r="33" spans="1:10" ht="15.75" x14ac:dyDescent="0.25">
      <c r="A33" s="20" t="s">
        <v>24</v>
      </c>
      <c r="B33" s="21">
        <v>5</v>
      </c>
      <c r="C33" s="21">
        <v>2</v>
      </c>
      <c r="D33" s="22">
        <v>28771.91</v>
      </c>
      <c r="E33" s="23">
        <v>11988.34</v>
      </c>
      <c r="F33" s="22">
        <v>8751.7000000000007</v>
      </c>
      <c r="G33" s="22">
        <v>24614.799999999999</v>
      </c>
      <c r="H33" s="22">
        <v>24923.5</v>
      </c>
      <c r="I33" s="24">
        <f t="shared" si="0"/>
        <v>-20020.21</v>
      </c>
      <c r="J33" s="25">
        <f t="shared" si="1"/>
        <v>-3236.6399999999994</v>
      </c>
    </row>
    <row r="34" spans="1:10" ht="15.75" x14ac:dyDescent="0.25">
      <c r="A34" s="20" t="s">
        <v>25</v>
      </c>
      <c r="B34" s="21">
        <v>5</v>
      </c>
      <c r="C34" s="21">
        <v>3</v>
      </c>
      <c r="D34" s="22">
        <v>157638.39999999999</v>
      </c>
      <c r="E34" s="23">
        <v>173919.35</v>
      </c>
      <c r="F34" s="22">
        <v>125996.8</v>
      </c>
      <c r="G34" s="22">
        <v>79779.7</v>
      </c>
      <c r="H34" s="22">
        <v>58594.52</v>
      </c>
      <c r="I34" s="24">
        <f t="shared" si="0"/>
        <v>-31641.599999999991</v>
      </c>
      <c r="J34" s="25">
        <f t="shared" si="1"/>
        <v>-47922.55</v>
      </c>
    </row>
    <row r="35" spans="1:10" ht="31.5" x14ac:dyDescent="0.25">
      <c r="A35" s="20" t="s">
        <v>26</v>
      </c>
      <c r="B35" s="21">
        <v>5</v>
      </c>
      <c r="C35" s="21">
        <v>5</v>
      </c>
      <c r="D35" s="22">
        <v>58599.59</v>
      </c>
      <c r="E35" s="31">
        <v>61487.9</v>
      </c>
      <c r="F35" s="22">
        <v>60376.4</v>
      </c>
      <c r="G35" s="22">
        <v>61002.400000000001</v>
      </c>
      <c r="H35" s="22">
        <v>61002.400000000001</v>
      </c>
      <c r="I35" s="24">
        <f t="shared" si="0"/>
        <v>1776.8100000000049</v>
      </c>
      <c r="J35" s="25">
        <f t="shared" si="1"/>
        <v>-1111.5</v>
      </c>
    </row>
    <row r="36" spans="1:10" ht="15.75" x14ac:dyDescent="0.25">
      <c r="A36" s="15" t="s">
        <v>27</v>
      </c>
      <c r="B36" s="16">
        <v>6</v>
      </c>
      <c r="C36" s="16">
        <v>0</v>
      </c>
      <c r="D36" s="17">
        <f>SUM(D37:D37)</f>
        <v>768.27</v>
      </c>
      <c r="E36" s="17">
        <f>SUM(E37:E37)</f>
        <v>648.4</v>
      </c>
      <c r="F36" s="17">
        <f>SUM(F37:F37)</f>
        <v>1549.1</v>
      </c>
      <c r="G36" s="17">
        <f>SUM(G37:G37)</f>
        <v>1018.2</v>
      </c>
      <c r="H36" s="19">
        <f>SUM(H37:H37)</f>
        <v>1004.8</v>
      </c>
      <c r="I36" s="13">
        <f t="shared" si="0"/>
        <v>780.82999999999993</v>
      </c>
      <c r="J36" s="14">
        <f t="shared" si="1"/>
        <v>900.69999999999993</v>
      </c>
    </row>
    <row r="37" spans="1:10" ht="31.5" x14ac:dyDescent="0.25">
      <c r="A37" s="20" t="s">
        <v>28</v>
      </c>
      <c r="B37" s="21">
        <v>6</v>
      </c>
      <c r="C37" s="21">
        <v>5</v>
      </c>
      <c r="D37" s="32">
        <v>768.27</v>
      </c>
      <c r="E37" s="33">
        <v>648.4</v>
      </c>
      <c r="F37" s="32">
        <v>1549.1</v>
      </c>
      <c r="G37" s="32">
        <v>1018.2</v>
      </c>
      <c r="H37" s="32">
        <v>1004.8</v>
      </c>
      <c r="I37" s="24">
        <f t="shared" si="0"/>
        <v>780.82999999999993</v>
      </c>
      <c r="J37" s="25">
        <f t="shared" si="1"/>
        <v>900.69999999999993</v>
      </c>
    </row>
    <row r="38" spans="1:10" ht="15.75" x14ac:dyDescent="0.25">
      <c r="A38" s="15" t="s">
        <v>29</v>
      </c>
      <c r="B38" s="16">
        <v>7</v>
      </c>
      <c r="C38" s="16">
        <v>0</v>
      </c>
      <c r="D38" s="34">
        <f>SUM(D39:D43)</f>
        <v>1747421.64</v>
      </c>
      <c r="E38" s="34">
        <f>SUM(E39:E43)</f>
        <v>1838788.9000000001</v>
      </c>
      <c r="F38" s="34">
        <f>SUM(F39:F43)</f>
        <v>1914490</v>
      </c>
      <c r="G38" s="34">
        <f>SUM(G39:G43)</f>
        <v>1903983.4000000001</v>
      </c>
      <c r="H38" s="35">
        <f>SUM(H39:H43)</f>
        <v>1894280.3</v>
      </c>
      <c r="I38" s="13">
        <f t="shared" si="0"/>
        <v>167068.3600000001</v>
      </c>
      <c r="J38" s="14">
        <f t="shared" si="1"/>
        <v>75701.09999999986</v>
      </c>
    </row>
    <row r="39" spans="1:10" ht="15.75" x14ac:dyDescent="0.25">
      <c r="A39" s="20" t="s">
        <v>30</v>
      </c>
      <c r="B39" s="21">
        <v>7</v>
      </c>
      <c r="C39" s="21">
        <v>1</v>
      </c>
      <c r="D39" s="32">
        <v>657573.52</v>
      </c>
      <c r="E39" s="33">
        <v>679805.43999999994</v>
      </c>
      <c r="F39" s="32">
        <v>669409.69999999995</v>
      </c>
      <c r="G39" s="32">
        <v>668263.80000000005</v>
      </c>
      <c r="H39" s="32">
        <v>669230.6</v>
      </c>
      <c r="I39" s="24">
        <f t="shared" si="0"/>
        <v>11836.179999999935</v>
      </c>
      <c r="J39" s="25">
        <f t="shared" si="1"/>
        <v>-10395.739999999991</v>
      </c>
    </row>
    <row r="40" spans="1:10" ht="15.75" x14ac:dyDescent="0.25">
      <c r="A40" s="20" t="s">
        <v>31</v>
      </c>
      <c r="B40" s="21">
        <v>7</v>
      </c>
      <c r="C40" s="21">
        <v>2</v>
      </c>
      <c r="D40" s="32">
        <v>865130.97</v>
      </c>
      <c r="E40" s="33">
        <v>922976.89</v>
      </c>
      <c r="F40" s="32">
        <v>975557.5</v>
      </c>
      <c r="G40" s="32">
        <v>976557.5</v>
      </c>
      <c r="H40" s="32">
        <v>965886.4</v>
      </c>
      <c r="I40" s="24">
        <f t="shared" si="0"/>
        <v>110426.53000000003</v>
      </c>
      <c r="J40" s="25">
        <f t="shared" si="1"/>
        <v>52580.609999999986</v>
      </c>
    </row>
    <row r="41" spans="1:10" ht="15.75" x14ac:dyDescent="0.25">
      <c r="A41" s="20" t="s">
        <v>32</v>
      </c>
      <c r="B41" s="21">
        <v>7</v>
      </c>
      <c r="C41" s="21">
        <v>3</v>
      </c>
      <c r="D41" s="36">
        <v>146617.92000000001</v>
      </c>
      <c r="E41" s="37">
        <v>140761.33000000002</v>
      </c>
      <c r="F41" s="37">
        <v>165112.79999999999</v>
      </c>
      <c r="G41" s="37">
        <v>155458.6</v>
      </c>
      <c r="H41" s="38">
        <v>155420</v>
      </c>
      <c r="I41" s="24">
        <f t="shared" si="0"/>
        <v>18494.879999999976</v>
      </c>
      <c r="J41" s="25">
        <f t="shared" si="1"/>
        <v>24351.469999999972</v>
      </c>
    </row>
    <row r="42" spans="1:10" ht="15.75" x14ac:dyDescent="0.25">
      <c r="A42" s="20" t="s">
        <v>33</v>
      </c>
      <c r="B42" s="21">
        <v>7</v>
      </c>
      <c r="C42" s="21">
        <v>7</v>
      </c>
      <c r="D42" s="32">
        <v>33958.54</v>
      </c>
      <c r="E42" s="33">
        <v>48002.58</v>
      </c>
      <c r="F42" s="32">
        <v>20576.900000000001</v>
      </c>
      <c r="G42" s="32">
        <v>21083.4</v>
      </c>
      <c r="H42" s="32">
        <v>21123.200000000001</v>
      </c>
      <c r="I42" s="24">
        <f t="shared" si="0"/>
        <v>-13381.64</v>
      </c>
      <c r="J42" s="25">
        <f t="shared" si="1"/>
        <v>-27425.68</v>
      </c>
    </row>
    <row r="43" spans="1:10" ht="15.75" x14ac:dyDescent="0.25">
      <c r="A43" s="20" t="s">
        <v>34</v>
      </c>
      <c r="B43" s="21">
        <v>7</v>
      </c>
      <c r="C43" s="21">
        <v>9</v>
      </c>
      <c r="D43" s="32">
        <v>44140.69</v>
      </c>
      <c r="E43" s="33">
        <v>47242.66</v>
      </c>
      <c r="F43" s="32">
        <v>83833.100000000006</v>
      </c>
      <c r="G43" s="32">
        <v>82620.100000000006</v>
      </c>
      <c r="H43" s="32">
        <v>82620.100000000006</v>
      </c>
      <c r="I43" s="24">
        <f t="shared" si="0"/>
        <v>39692.410000000003</v>
      </c>
      <c r="J43" s="25">
        <f t="shared" si="1"/>
        <v>36590.44</v>
      </c>
    </row>
    <row r="44" spans="1:10" ht="15.75" x14ac:dyDescent="0.25">
      <c r="A44" s="15" t="s">
        <v>35</v>
      </c>
      <c r="B44" s="16">
        <v>8</v>
      </c>
      <c r="C44" s="16">
        <v>0</v>
      </c>
      <c r="D44" s="34">
        <f>SUM(D45:D46)</f>
        <v>154919.77000000002</v>
      </c>
      <c r="E44" s="34">
        <f>SUM(E45:E46)</f>
        <v>165012.65</v>
      </c>
      <c r="F44" s="39">
        <f>SUM(F45:F46)</f>
        <v>166262.9</v>
      </c>
      <c r="G44" s="34">
        <f>SUM(G45:G46)</f>
        <v>166278.20000000001</v>
      </c>
      <c r="H44" s="35">
        <f>SUM(H45:H46)</f>
        <v>164630.79999999999</v>
      </c>
      <c r="I44" s="13">
        <f t="shared" si="0"/>
        <v>11343.129999999976</v>
      </c>
      <c r="J44" s="14">
        <f t="shared" si="1"/>
        <v>1250.25</v>
      </c>
    </row>
    <row r="45" spans="1:10" ht="15.75" x14ac:dyDescent="0.25">
      <c r="A45" s="20" t="s">
        <v>36</v>
      </c>
      <c r="B45" s="21">
        <v>8</v>
      </c>
      <c r="C45" s="21">
        <v>1</v>
      </c>
      <c r="D45" s="32">
        <v>132068.85</v>
      </c>
      <c r="E45" s="33">
        <v>141077.66</v>
      </c>
      <c r="F45" s="32">
        <v>142732.5</v>
      </c>
      <c r="G45" s="32">
        <v>141676.5</v>
      </c>
      <c r="H45" s="32">
        <v>140020.5</v>
      </c>
      <c r="I45" s="24">
        <f t="shared" si="0"/>
        <v>10663.649999999994</v>
      </c>
      <c r="J45" s="25">
        <f t="shared" si="1"/>
        <v>1654.8399999999965</v>
      </c>
    </row>
    <row r="46" spans="1:10" ht="31.5" x14ac:dyDescent="0.25">
      <c r="A46" s="20" t="s">
        <v>37</v>
      </c>
      <c r="B46" s="21">
        <v>8</v>
      </c>
      <c r="C46" s="21">
        <v>4</v>
      </c>
      <c r="D46" s="32">
        <v>22850.92</v>
      </c>
      <c r="E46" s="33">
        <v>23934.99</v>
      </c>
      <c r="F46" s="32">
        <v>23530.400000000001</v>
      </c>
      <c r="G46" s="32">
        <v>24601.7</v>
      </c>
      <c r="H46" s="32">
        <v>24610.3</v>
      </c>
      <c r="I46" s="24">
        <f t="shared" si="0"/>
        <v>679.4800000000032</v>
      </c>
      <c r="J46" s="25">
        <f t="shared" si="1"/>
        <v>-404.59000000000015</v>
      </c>
    </row>
    <row r="47" spans="1:10" ht="15.75" x14ac:dyDescent="0.25">
      <c r="A47" s="15" t="s">
        <v>38</v>
      </c>
      <c r="B47" s="16">
        <v>9</v>
      </c>
      <c r="C47" s="16">
        <v>0</v>
      </c>
      <c r="D47" s="34">
        <f>SUM(D48:D49)</f>
        <v>5736.47</v>
      </c>
      <c r="E47" s="34">
        <f t="shared" ref="E47:H47" si="6">SUM(E48:E49)</f>
        <v>302.60000000000002</v>
      </c>
      <c r="F47" s="34">
        <f t="shared" si="6"/>
        <v>336.5</v>
      </c>
      <c r="G47" s="34">
        <f t="shared" si="6"/>
        <v>336.5</v>
      </c>
      <c r="H47" s="34">
        <f t="shared" si="6"/>
        <v>336.5</v>
      </c>
      <c r="I47" s="13">
        <f t="shared" si="0"/>
        <v>-5399.97</v>
      </c>
      <c r="J47" s="14">
        <f t="shared" si="1"/>
        <v>33.899999999999977</v>
      </c>
    </row>
    <row r="48" spans="1:10" ht="15.75" x14ac:dyDescent="0.25">
      <c r="A48" s="20" t="s">
        <v>62</v>
      </c>
      <c r="B48" s="21">
        <v>9</v>
      </c>
      <c r="C48" s="21">
        <v>7</v>
      </c>
      <c r="D48" s="36">
        <v>5433.97</v>
      </c>
      <c r="E48" s="37">
        <v>0</v>
      </c>
      <c r="F48" s="40">
        <v>0</v>
      </c>
      <c r="G48" s="37">
        <v>0</v>
      </c>
      <c r="H48" s="38">
        <v>0</v>
      </c>
      <c r="I48" s="24">
        <f t="shared" ref="I48" si="7">F48-D48</f>
        <v>-5433.97</v>
      </c>
      <c r="J48" s="25">
        <f t="shared" ref="J48" si="8">F48-E48</f>
        <v>0</v>
      </c>
    </row>
    <row r="49" spans="1:10" ht="15.75" x14ac:dyDescent="0.25">
      <c r="A49" s="20" t="s">
        <v>39</v>
      </c>
      <c r="B49" s="21">
        <v>9</v>
      </c>
      <c r="C49" s="21">
        <v>9</v>
      </c>
      <c r="D49" s="36">
        <v>302.5</v>
      </c>
      <c r="E49" s="37">
        <v>302.60000000000002</v>
      </c>
      <c r="F49" s="40">
        <v>336.5</v>
      </c>
      <c r="G49" s="37">
        <v>336.5</v>
      </c>
      <c r="H49" s="38">
        <v>336.5</v>
      </c>
      <c r="I49" s="24">
        <f t="shared" si="0"/>
        <v>34</v>
      </c>
      <c r="J49" s="25">
        <f t="shared" si="1"/>
        <v>33.899999999999977</v>
      </c>
    </row>
    <row r="50" spans="1:10" ht="15.75" x14ac:dyDescent="0.25">
      <c r="A50" s="15" t="s">
        <v>40</v>
      </c>
      <c r="B50" s="16">
        <v>10</v>
      </c>
      <c r="C50" s="16">
        <v>0</v>
      </c>
      <c r="D50" s="34">
        <f>SUM(D51:D54)</f>
        <v>120965.16</v>
      </c>
      <c r="E50" s="34">
        <f>SUM(E51:E54)</f>
        <v>143856.34</v>
      </c>
      <c r="F50" s="39">
        <f>SUM(F51:F54)</f>
        <v>50406.400000000001</v>
      </c>
      <c r="G50" s="34">
        <f>SUM(G51:G54)</f>
        <v>48304.7</v>
      </c>
      <c r="H50" s="35">
        <f>SUM(H51:H54)</f>
        <v>48231.4</v>
      </c>
      <c r="I50" s="13">
        <f t="shared" si="0"/>
        <v>-70558.760000000009</v>
      </c>
      <c r="J50" s="14">
        <f t="shared" si="1"/>
        <v>-93449.94</v>
      </c>
    </row>
    <row r="51" spans="1:10" ht="15.75" x14ac:dyDescent="0.25">
      <c r="A51" s="20" t="s">
        <v>53</v>
      </c>
      <c r="B51" s="21">
        <v>10</v>
      </c>
      <c r="C51" s="21">
        <v>1</v>
      </c>
      <c r="D51" s="32">
        <v>8244.81</v>
      </c>
      <c r="E51" s="33">
        <v>8017</v>
      </c>
      <c r="F51" s="32">
        <v>8317</v>
      </c>
      <c r="G51" s="32">
        <v>8317</v>
      </c>
      <c r="H51" s="32">
        <v>8317</v>
      </c>
      <c r="I51" s="24">
        <f t="shared" si="0"/>
        <v>72.190000000000509</v>
      </c>
      <c r="J51" s="25">
        <f t="shared" si="1"/>
        <v>300</v>
      </c>
    </row>
    <row r="52" spans="1:10" ht="15.75" x14ac:dyDescent="0.25">
      <c r="A52" s="20" t="s">
        <v>41</v>
      </c>
      <c r="B52" s="21">
        <v>10</v>
      </c>
      <c r="C52" s="21">
        <v>3</v>
      </c>
      <c r="D52" s="32">
        <v>1030.27</v>
      </c>
      <c r="E52" s="33">
        <v>3714</v>
      </c>
      <c r="F52" s="32">
        <v>0</v>
      </c>
      <c r="G52" s="32">
        <v>0</v>
      </c>
      <c r="H52" s="32">
        <v>0</v>
      </c>
      <c r="I52" s="24">
        <f t="shared" si="0"/>
        <v>-1030.27</v>
      </c>
      <c r="J52" s="25">
        <f t="shared" si="1"/>
        <v>-3714</v>
      </c>
    </row>
    <row r="53" spans="1:10" ht="15.75" x14ac:dyDescent="0.25">
      <c r="A53" s="20" t="s">
        <v>42</v>
      </c>
      <c r="B53" s="21">
        <v>10</v>
      </c>
      <c r="C53" s="21">
        <v>4</v>
      </c>
      <c r="D53" s="32">
        <v>93782.62</v>
      </c>
      <c r="E53" s="33">
        <v>109103.24</v>
      </c>
      <c r="F53" s="32">
        <v>39873.4</v>
      </c>
      <c r="G53" s="32">
        <v>39935.699999999997</v>
      </c>
      <c r="H53" s="32">
        <v>39890.400000000001</v>
      </c>
      <c r="I53" s="24">
        <f t="shared" si="0"/>
        <v>-53909.219999999994</v>
      </c>
      <c r="J53" s="25">
        <f t="shared" si="1"/>
        <v>-69229.84</v>
      </c>
    </row>
    <row r="54" spans="1:10" ht="31.5" x14ac:dyDescent="0.25">
      <c r="A54" s="20" t="s">
        <v>43</v>
      </c>
      <c r="B54" s="21">
        <v>10</v>
      </c>
      <c r="C54" s="21">
        <v>6</v>
      </c>
      <c r="D54" s="32">
        <v>17907.46</v>
      </c>
      <c r="E54" s="33">
        <v>23022.1</v>
      </c>
      <c r="F54" s="32">
        <v>2216</v>
      </c>
      <c r="G54" s="32">
        <v>52</v>
      </c>
      <c r="H54" s="32">
        <v>24</v>
      </c>
      <c r="I54" s="24">
        <f t="shared" si="0"/>
        <v>-15691.46</v>
      </c>
      <c r="J54" s="25">
        <f t="shared" si="1"/>
        <v>-20806.099999999999</v>
      </c>
    </row>
    <row r="55" spans="1:10" ht="15.75" x14ac:dyDescent="0.25">
      <c r="A55" s="15" t="s">
        <v>44</v>
      </c>
      <c r="B55" s="16">
        <v>11</v>
      </c>
      <c r="C55" s="16">
        <v>0</v>
      </c>
      <c r="D55" s="34">
        <f>SUM(D56:D59)</f>
        <v>244343</v>
      </c>
      <c r="E55" s="34">
        <f>SUM(E56:E59)</f>
        <v>265668.44</v>
      </c>
      <c r="F55" s="39">
        <f>SUM(F56:F59)</f>
        <v>251963.4</v>
      </c>
      <c r="G55" s="34">
        <f>SUM(G56:G59)</f>
        <v>265619.8</v>
      </c>
      <c r="H55" s="35">
        <f>SUM(H56:H59)</f>
        <v>269542.30000000005</v>
      </c>
      <c r="I55" s="13">
        <f t="shared" si="0"/>
        <v>7620.3999999999942</v>
      </c>
      <c r="J55" s="14">
        <f t="shared" si="1"/>
        <v>-13705.040000000008</v>
      </c>
    </row>
    <row r="56" spans="1:10" ht="15.75" x14ac:dyDescent="0.25">
      <c r="A56" s="20" t="s">
        <v>45</v>
      </c>
      <c r="B56" s="21">
        <v>11</v>
      </c>
      <c r="C56" s="21">
        <v>1</v>
      </c>
      <c r="D56" s="32">
        <v>243184.59</v>
      </c>
      <c r="E56" s="33">
        <v>263484.66000000003</v>
      </c>
      <c r="F56" s="32">
        <v>250218.3</v>
      </c>
      <c r="G56" s="32">
        <v>264035.8</v>
      </c>
      <c r="H56" s="32">
        <v>268299.90000000002</v>
      </c>
      <c r="I56" s="24">
        <f t="shared" si="0"/>
        <v>7033.7099999999919</v>
      </c>
      <c r="J56" s="25">
        <f t="shared" si="1"/>
        <v>-13266.360000000044</v>
      </c>
    </row>
    <row r="57" spans="1:10" ht="15.75" x14ac:dyDescent="0.25">
      <c r="A57" s="20" t="s">
        <v>46</v>
      </c>
      <c r="B57" s="21">
        <v>11</v>
      </c>
      <c r="C57" s="21">
        <v>2</v>
      </c>
      <c r="D57" s="32">
        <v>1012.73</v>
      </c>
      <c r="E57" s="33">
        <v>1950.31</v>
      </c>
      <c r="F57" s="32">
        <v>1418.4</v>
      </c>
      <c r="G57" s="32">
        <v>1242.4000000000001</v>
      </c>
      <c r="H57" s="32">
        <v>1242.4000000000001</v>
      </c>
      <c r="I57" s="24">
        <f t="shared" si="0"/>
        <v>405.67000000000007</v>
      </c>
      <c r="J57" s="25">
        <f t="shared" si="1"/>
        <v>-531.90999999999985</v>
      </c>
    </row>
    <row r="58" spans="1:10" ht="15.75" x14ac:dyDescent="0.25">
      <c r="A58" s="20" t="s">
        <v>59</v>
      </c>
      <c r="B58" s="21">
        <v>11</v>
      </c>
      <c r="C58" s="21">
        <v>3</v>
      </c>
      <c r="D58" s="32">
        <v>145.68</v>
      </c>
      <c r="E58" s="33">
        <v>233.47</v>
      </c>
      <c r="F58" s="32">
        <v>326.7</v>
      </c>
      <c r="G58" s="32">
        <v>341.6</v>
      </c>
      <c r="H58" s="32">
        <v>0</v>
      </c>
      <c r="I58" s="24">
        <f t="shared" si="0"/>
        <v>181.01999999999998</v>
      </c>
      <c r="J58" s="25">
        <f t="shared" si="1"/>
        <v>93.22999999999999</v>
      </c>
    </row>
    <row r="59" spans="1:10" ht="31.5" hidden="1" x14ac:dyDescent="0.25">
      <c r="A59" s="20" t="s">
        <v>47</v>
      </c>
      <c r="B59" s="21">
        <v>11</v>
      </c>
      <c r="C59" s="21">
        <v>5</v>
      </c>
      <c r="D59" s="32">
        <v>0</v>
      </c>
      <c r="E59" s="33">
        <v>0</v>
      </c>
      <c r="F59" s="32">
        <v>0</v>
      </c>
      <c r="G59" s="32">
        <v>0</v>
      </c>
      <c r="H59" s="32">
        <v>0</v>
      </c>
      <c r="I59" s="24">
        <f t="shared" si="0"/>
        <v>0</v>
      </c>
      <c r="J59" s="25">
        <f t="shared" si="1"/>
        <v>0</v>
      </c>
    </row>
    <row r="60" spans="1:10" ht="22.5" customHeight="1" x14ac:dyDescent="0.25">
      <c r="A60" s="15" t="s">
        <v>48</v>
      </c>
      <c r="B60" s="16">
        <v>12</v>
      </c>
      <c r="C60" s="16">
        <v>0</v>
      </c>
      <c r="D60" s="34">
        <f>SUM(D61:D63)</f>
        <v>18142.989999999998</v>
      </c>
      <c r="E60" s="34">
        <f>SUM(E61:E63)</f>
        <v>20200</v>
      </c>
      <c r="F60" s="39">
        <f>SUM(F61:F63)</f>
        <v>14769.9</v>
      </c>
      <c r="G60" s="34">
        <f>SUM(G61:G63)</f>
        <v>14000</v>
      </c>
      <c r="H60" s="35">
        <f>SUM(H61:H63)</f>
        <v>14000</v>
      </c>
      <c r="I60" s="13">
        <f t="shared" si="0"/>
        <v>-3373.0899999999983</v>
      </c>
      <c r="J60" s="14">
        <f t="shared" si="1"/>
        <v>-5430.1</v>
      </c>
    </row>
    <row r="61" spans="1:10" ht="15.75" x14ac:dyDescent="0.25">
      <c r="A61" s="20" t="s">
        <v>49</v>
      </c>
      <c r="B61" s="21">
        <v>12</v>
      </c>
      <c r="C61" s="21">
        <v>1</v>
      </c>
      <c r="D61" s="32">
        <v>7699.99</v>
      </c>
      <c r="E61" s="33">
        <v>7700</v>
      </c>
      <c r="F61" s="32">
        <v>2269.9</v>
      </c>
      <c r="G61" s="32">
        <v>1500</v>
      </c>
      <c r="H61" s="32">
        <v>1500</v>
      </c>
      <c r="I61" s="24">
        <f t="shared" si="0"/>
        <v>-5430.09</v>
      </c>
      <c r="J61" s="25">
        <f t="shared" si="1"/>
        <v>-5430.1</v>
      </c>
    </row>
    <row r="62" spans="1:10" ht="15.75" x14ac:dyDescent="0.25">
      <c r="A62" s="20" t="s">
        <v>50</v>
      </c>
      <c r="B62" s="21">
        <v>12</v>
      </c>
      <c r="C62" s="21">
        <v>2</v>
      </c>
      <c r="D62" s="32">
        <v>10443</v>
      </c>
      <c r="E62" s="33">
        <v>12500</v>
      </c>
      <c r="F62" s="32">
        <v>12500</v>
      </c>
      <c r="G62" s="32">
        <v>12500</v>
      </c>
      <c r="H62" s="32">
        <v>12500</v>
      </c>
      <c r="I62" s="24">
        <f t="shared" si="0"/>
        <v>2057</v>
      </c>
      <c r="J62" s="25">
        <f t="shared" si="1"/>
        <v>0</v>
      </c>
    </row>
    <row r="63" spans="1:10" ht="31.5" hidden="1" x14ac:dyDescent="0.25">
      <c r="A63" s="20" t="s">
        <v>51</v>
      </c>
      <c r="B63" s="21">
        <v>12</v>
      </c>
      <c r="C63" s="21">
        <v>4</v>
      </c>
      <c r="D63" s="32">
        <v>0</v>
      </c>
      <c r="E63" s="33">
        <v>0</v>
      </c>
      <c r="F63" s="32">
        <v>0</v>
      </c>
      <c r="G63" s="32">
        <v>0</v>
      </c>
      <c r="H63" s="32">
        <v>0</v>
      </c>
      <c r="I63" s="24">
        <f t="shared" si="0"/>
        <v>0</v>
      </c>
      <c r="J63" s="25">
        <f t="shared" si="1"/>
        <v>0</v>
      </c>
    </row>
    <row r="64" spans="1:10" ht="31.5" x14ac:dyDescent="0.25">
      <c r="A64" s="15" t="s">
        <v>52</v>
      </c>
      <c r="B64" s="16">
        <v>13</v>
      </c>
      <c r="C64" s="16">
        <v>0</v>
      </c>
      <c r="D64" s="34">
        <f>D65</f>
        <v>0</v>
      </c>
      <c r="E64" s="34">
        <f>E65</f>
        <v>200</v>
      </c>
      <c r="F64" s="39">
        <f>F65</f>
        <v>7136</v>
      </c>
      <c r="G64" s="34">
        <f>G65</f>
        <v>7136</v>
      </c>
      <c r="H64" s="35">
        <f>H65</f>
        <v>7136</v>
      </c>
      <c r="I64" s="35">
        <f t="shared" si="0"/>
        <v>7136</v>
      </c>
      <c r="J64" s="41">
        <f t="shared" si="1"/>
        <v>6936</v>
      </c>
    </row>
    <row r="65" spans="1:10" ht="32.25" thickBot="1" x14ac:dyDescent="0.3">
      <c r="A65" s="42" t="s">
        <v>61</v>
      </c>
      <c r="B65" s="43">
        <v>13</v>
      </c>
      <c r="C65" s="43">
        <v>1</v>
      </c>
      <c r="D65" s="44">
        <v>0</v>
      </c>
      <c r="E65" s="45">
        <v>200</v>
      </c>
      <c r="F65" s="44">
        <v>7136</v>
      </c>
      <c r="G65" s="44">
        <v>7136</v>
      </c>
      <c r="H65" s="44">
        <v>7136</v>
      </c>
      <c r="I65" s="46">
        <f t="shared" si="0"/>
        <v>7136</v>
      </c>
      <c r="J65" s="47">
        <f t="shared" si="1"/>
        <v>6936</v>
      </c>
    </row>
    <row r="67" spans="1:10" x14ac:dyDescent="0.25">
      <c r="E67" s="29"/>
    </row>
    <row r="68" spans="1:10" x14ac:dyDescent="0.25">
      <c r="E68" s="29"/>
    </row>
  </sheetData>
  <mergeCells count="9">
    <mergeCell ref="I4:I5"/>
    <mergeCell ref="J4:J5"/>
    <mergeCell ref="A1:J1"/>
    <mergeCell ref="A4:A5"/>
    <mergeCell ref="B4:B5"/>
    <mergeCell ref="C4:C5"/>
    <mergeCell ref="D4:D5"/>
    <mergeCell ref="E4:E5"/>
    <mergeCell ref="F4:H4"/>
  </mergeCells>
  <pageMargins left="0.78740157480314965" right="0.39370078740157483" top="0.78740157480314965" bottom="0.78740157480314965" header="0.31496062992125984" footer="0.19685039370078741"/>
  <pageSetup paperSize="9" scale="71" firstPageNumber="521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 с отклонениями</vt:lpstr>
      <vt:lpstr>'по разделам с отклонениями'!Заголовки_для_печати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Абдуллина С.Ч.</cp:lastModifiedBy>
  <cp:lastPrinted>2022-11-03T05:57:11Z</cp:lastPrinted>
  <dcterms:created xsi:type="dcterms:W3CDTF">2017-11-01T10:27:04Z</dcterms:created>
  <dcterms:modified xsi:type="dcterms:W3CDTF">2022-11-03T05:57:30Z</dcterms:modified>
</cp:coreProperties>
</file>