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A2ED4B5A-63F4-4642-BC8A-466889721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Titles" localSheetId="0">Лист1!$4:$6</definedName>
    <definedName name="_xlnm.Print_Area" localSheetId="0">Лист1!$A$1:$M$87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1" l="1"/>
  <c r="K73" i="1" l="1"/>
  <c r="M9" i="1"/>
  <c r="M62" i="1"/>
  <c r="I49" i="1"/>
  <c r="M8" i="1" l="1"/>
  <c r="K49" i="1"/>
  <c r="G49" i="1"/>
  <c r="E49" i="1"/>
  <c r="G82" i="1"/>
  <c r="K62" i="1" l="1"/>
  <c r="I62" i="1"/>
  <c r="G62" i="1"/>
  <c r="E62" i="1"/>
  <c r="K9" i="1"/>
  <c r="J47" i="1"/>
  <c r="I9" i="1"/>
  <c r="G9" i="1"/>
  <c r="E73" i="1"/>
  <c r="M85" i="1" l="1"/>
  <c r="K85" i="1"/>
  <c r="I85" i="1"/>
  <c r="E85" i="1"/>
  <c r="E72" i="1" s="1"/>
  <c r="M73" i="1"/>
  <c r="I73" i="1"/>
  <c r="G73" i="1"/>
  <c r="G72" i="1" l="1"/>
  <c r="B45" i="1"/>
  <c r="E9" i="1" l="1"/>
  <c r="G8" i="1"/>
  <c r="G87" i="1" s="1"/>
  <c r="E8" i="1" l="1"/>
  <c r="E87" i="1" s="1"/>
  <c r="M72" i="1"/>
  <c r="I72" i="1"/>
  <c r="K72" i="1"/>
  <c r="I8" i="1" l="1"/>
  <c r="I87" i="1" s="1"/>
  <c r="M87" i="1"/>
  <c r="K8" i="1"/>
  <c r="K87" i="1" s="1"/>
</calcChain>
</file>

<file path=xl/sharedStrings.xml><?xml version="1.0" encoding="utf-8"?>
<sst xmlns="http://schemas.openxmlformats.org/spreadsheetml/2006/main" count="285" uniqueCount="182">
  <si>
    <t>№ п/п</t>
  </si>
  <si>
    <t xml:space="preserve">Наименование муниципальной услуги </t>
  </si>
  <si>
    <t>Показатели объема (единицы измерения)</t>
  </si>
  <si>
    <t>1.</t>
  </si>
  <si>
    <t>2.</t>
  </si>
  <si>
    <t>3.</t>
  </si>
  <si>
    <t>Количество посещений</t>
  </si>
  <si>
    <t>Организация отдыха детей и молодежи</t>
  </si>
  <si>
    <t>Человек</t>
  </si>
  <si>
    <t>Формирование, учёт, изучение, обеспечение физического сохранения и безопасности музейных предметов, музейных коллекций</t>
  </si>
  <si>
    <t>Проект бюджета</t>
  </si>
  <si>
    <t>Тыс.рублей</t>
  </si>
  <si>
    <t>Объем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</t>
  </si>
  <si>
    <t>2.1.</t>
  </si>
  <si>
    <t>2.2.</t>
  </si>
  <si>
    <t>2.3.</t>
  </si>
  <si>
    <t>2.4.</t>
  </si>
  <si>
    <t>2.5.</t>
  </si>
  <si>
    <t>Муниципальные работы</t>
  </si>
  <si>
    <t>3.1.</t>
  </si>
  <si>
    <t>Организация и проведение официальных спортивных мероприятий</t>
  </si>
  <si>
    <t>Обеспечение участия в официальных физкультурных (физкультурно-оздоровительных) мероприятиях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</si>
  <si>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</si>
  <si>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</si>
  <si>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</si>
  <si>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</si>
  <si>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</si>
  <si>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Реализация дополнительных общеразвивающих программ </t>
  </si>
  <si>
    <t>Предоставление питания</t>
  </si>
  <si>
    <t>Человеко-час</t>
  </si>
  <si>
    <t>2.6.</t>
  </si>
  <si>
    <t>Психолого-медико-педагогическое обследование детей</t>
  </si>
  <si>
    <t>Количество мероприятий (ед.)</t>
  </si>
  <si>
    <t>число лиц, прошедших спортивную подготовку на этапах спортивной подготовки, (чел.)</t>
  </si>
  <si>
    <t>число лиц, прошедших спортивную подготовку на этапах спортивной подготовки (чел.)</t>
  </si>
  <si>
    <t xml:space="preserve">Муниципальные услуги </t>
  </si>
  <si>
    <t>2.8.</t>
  </si>
  <si>
    <t>2.9.</t>
  </si>
  <si>
    <t>2.7.</t>
  </si>
  <si>
    <t>2.10.</t>
  </si>
  <si>
    <t>2.11.</t>
  </si>
  <si>
    <t>Реализация дополнительных предпрофессиональных программ в области искусств (живопись)</t>
  </si>
  <si>
    <t>Человеко/час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</si>
  <si>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</si>
  <si>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</si>
  <si>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</si>
  <si>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(хореографическое творчество)</t>
  </si>
  <si>
    <t>Объем муниципальных работ (услуг) в натуральном выражении</t>
  </si>
  <si>
    <t>Объем бюджетных ассигнований на оказание муниципальной услуги (выполнение работы), тыс.руб.</t>
  </si>
  <si>
    <t>Организация и проведение мероприятий</t>
  </si>
  <si>
    <t>х</t>
  </si>
  <si>
    <t>Спортивная подготовка по олимпийским видам спорта (плавание - тренировочный этап)</t>
  </si>
  <si>
    <t>Спортивная подготовка по олимпийским видам спорта (плавание - этап начальной подготовки)</t>
  </si>
  <si>
    <t>Организация и проведение спортивно-оздоровительных работ по развитию физической культуры и спорта среди различных групп населения</t>
  </si>
  <si>
    <t>Спортивная подготовка по олимпийским видам спорта (кикбоксинг - этап начальной подготовки)</t>
  </si>
  <si>
    <t>Спортивная подготовка по олимпийским видам спорта (бокс - тренировочный этап, этап спортивной специализации)</t>
  </si>
  <si>
    <t>Спортивная подготовка по олимпийским видам спорта (бокс - этап начальной подготовки)</t>
  </si>
  <si>
    <t>Спортивная подготовка по неолимпийским видам спорта (самбо - этап совершенствования спортивного мастерства)</t>
  </si>
  <si>
    <t>Спортивная подготовка по неолимпийским видам спорта (самбо - этап начальной подготовки)</t>
  </si>
  <si>
    <t>Спортивная подготовка по неолимпийским видам спорта (самбо - тренировочный этап, этап спортивной специализации)</t>
  </si>
  <si>
    <t>Спортивная подготовка по неолимпийским видам спорта (пауэрлифтинг - тренировочный этап, этап спортивной специализации)</t>
  </si>
  <si>
    <t>Спортивная подготовка по олимпийским видам спорта (кикбоксинг - тренировочный этап, этап спортивной специализации)</t>
  </si>
  <si>
    <t>Спортивная подготовка по олимпийским видам спорта (дзюдо - этап начальной подготовки)</t>
  </si>
  <si>
    <t>Спортивная подготовка по олимпийским видам спорта (дзюдо - тренировочный этап, этап спортивной специализации)</t>
  </si>
  <si>
    <t>Спортивная подготовка по олимпийским видам спорта (киокусинкай - этап начальной подготовки)</t>
  </si>
  <si>
    <t>Спортивная подготовка по олимпийским видам спорта (хоккей - тренировочный этап)</t>
  </si>
  <si>
    <t>Спортивная подготовка по олимпийским видам спорта (хоккей - этап начальной подготовки)</t>
  </si>
  <si>
    <t>Спортивная подготовка по олимпийским видам спорта (фигурное катание на коньках - тренировочный этап)</t>
  </si>
  <si>
    <t>Спортивная подготовка по олимпийским видам спорта (фигурное катание на коньках - этап начальной подготовки)</t>
  </si>
  <si>
    <t>Спортивная подготовка по олимпийским видам спорта (баскетбол - тренировочный этап, этап спортивной специализации)</t>
  </si>
  <si>
    <t>Спортивная подготовка по олимпийским видам спорта (лыжные гонки - тренировочный этап, этап спортивной специализации)</t>
  </si>
  <si>
    <t>Спортивная подготовка по олимпийским видам спорта (лыжные гонки - этап начальной подготовки)</t>
  </si>
  <si>
    <t>Спортивная подготовка по олимпийским видам спорта (художественная гимнастика - тренировочный этап, этап спортивной специализации)</t>
  </si>
  <si>
    <t>Количество человек (чел.)</t>
  </si>
  <si>
    <t>Численность обучающихся (чел.)</t>
  </si>
  <si>
    <t>Реализация адаптированных основных общеобразовательных программ начального общего образования</t>
  </si>
  <si>
    <t>Управление образования администрации города Радужный</t>
  </si>
  <si>
    <t>Число обучающихся (чел.)</t>
  </si>
  <si>
    <t>Спортивная подготовка по олимпийским видам спорта (футбол - тренировочный этап)</t>
  </si>
  <si>
    <t>Спортивная подготовка по олимпийским видам спорта (футбол - этап начальной подготовки)</t>
  </si>
  <si>
    <t>Спортивная подготовка по олимпийским видам спорта (волейбол - этап начальной подготовки)</t>
  </si>
  <si>
    <t>Спортивная подготовка по олимпийским видам спорта (волейбол - тренировочный этап, этап спортивной специализации)</t>
  </si>
  <si>
    <t>Спортивная подготовка по олимпийским видам спорта (художественная гимнастика - этап начальной подготовки)</t>
  </si>
  <si>
    <t>Спортивная подготовка по олимпийским видам спорта (шахматы - этап начальной подготовки)</t>
  </si>
  <si>
    <t>Спортивная подготовка по олимпийским видам спорта (шахматы - тренировочный этап, этап спортивной специализации)</t>
  </si>
  <si>
    <t>Муниципальные услуги, в т.ч.:</t>
  </si>
  <si>
    <t>ВСЕГО</t>
  </si>
  <si>
    <t>Фактическое исполнение</t>
  </si>
  <si>
    <t>Отчетный год</t>
  </si>
  <si>
    <t>Текущий год</t>
  </si>
  <si>
    <t>Распределение предельного объема бюджетных ассигнований, направляемых на выполнение муниципальными бюджетными и автономными учреждениями города Радужный муниципальных заданий на оказание муниципальных услуг (выполнение работ)</t>
  </si>
  <si>
    <t>2023 год</t>
  </si>
  <si>
    <t>человеко /часов</t>
  </si>
  <si>
    <t>человек</t>
  </si>
  <si>
    <t>Количество посещений (человек)</t>
  </si>
  <si>
    <t>3,2</t>
  </si>
  <si>
    <t>3,3</t>
  </si>
  <si>
    <t>штука</t>
  </si>
  <si>
    <t>Организация досуга детей, подростков и молодежи (Общественные объединения)</t>
  </si>
  <si>
    <t>ед.</t>
  </si>
  <si>
    <t>Организация досуга детей, подростков и молодежи (Культурно-досуговое, спортивно-массовые мероприятия)</t>
  </si>
  <si>
    <t>Организация проведения общественно-значимых мероприятий в сфере образования, науки и молодежной политики</t>
  </si>
  <si>
    <t>2024 год</t>
  </si>
  <si>
    <t>Количество экспозиций, единиц</t>
  </si>
  <si>
    <t>Количество предметов ,единиц</t>
  </si>
  <si>
    <t>Спортивная подготовка по неолимпийским видам спорта (пауэрлифтинг - этап совершенствования спортивного мастерства)</t>
  </si>
  <si>
    <t>Спортивная подготовка по неолимпийским видам спорта (полиатлон - тренировочный этап (этап спортивной специализации)</t>
  </si>
  <si>
    <t>Спортивная подготовка по неолимпийским видам спорта (полиатлон - этап начальной подготовки)</t>
  </si>
  <si>
    <t>Спортивная подготовка по спорту лиц с интеллектуальными нарушениями. Легкая атлетика. Этап начальной подготовки</t>
  </si>
  <si>
    <t>3,4</t>
  </si>
  <si>
    <t>3,5</t>
  </si>
  <si>
    <t>3,6</t>
  </si>
  <si>
    <t>3,7</t>
  </si>
  <si>
    <t>2.10</t>
  </si>
  <si>
    <t>Проведение промежуточной итоговой аттестации лиц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</si>
  <si>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Уточненный план, на 01.10.2022 года</t>
  </si>
  <si>
    <t>2025 год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</si>
  <si>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</si>
  <si>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</si>
  <si>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</si>
  <si>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</si>
  <si>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</si>
  <si>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</si>
  <si>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</si>
  <si>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</si>
  <si>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</si>
  <si>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</si>
  <si>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</si>
  <si>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</si>
  <si>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</si>
  <si>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</si>
  <si>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</si>
  <si>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</si>
  <si>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</si>
  <si>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</si>
  <si>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</si>
  <si>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</si>
  <si>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</si>
  <si>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</si>
  <si>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</si>
  <si>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</si>
  <si>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</si>
  <si>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</si>
  <si>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</si>
  <si>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</si>
  <si>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Спортивная подготовка по неолимпийским видам спорта (полиатлон - этап совершенствования спортивного мастерства)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</si>
  <si>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</si>
  <si>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</si>
  <si>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</si>
  <si>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</si>
  <si>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</si>
  <si>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</si>
  <si>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</si>
  <si>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</si>
  <si>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</si>
  <si>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</si>
  <si>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</si>
  <si>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</si>
  <si>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</si>
  <si>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</si>
  <si>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</si>
  <si>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</si>
  <si>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</si>
  <si>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</si>
  <si>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</si>
  <si>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</si>
  <si>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</si>
  <si>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</si>
  <si>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</si>
  <si>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Спортивная подготовка по спорту лиц с поражением ОДА (настольный теннис - этап начальной подготовки)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</si>
  <si>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</si>
  <si>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 информационное обслуживание пользователей библиотеки (в стационарных условиях)</t>
  </si>
  <si>
    <t>Библиотечное, библиографическое и  информационное обслуживание пользователей библиотеки (вне стационара)</t>
  </si>
  <si>
    <t>Библиотечное, библиографическое и  информационное обслуживание пользователей библиотеки (удаленно через сеть интернет)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</si>
  <si>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</si>
  <si>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</si>
  <si>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Спортивная подготовка по олимпийским видам спорта (бокс-этап совершенствования спортивного мастерства)</t>
  </si>
  <si>
    <t>Спортивная подготовка по олимпийским видам спорта (киокусинкай - тренировочный этап (этап спортивной специализации))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</si>
  <si>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</si>
  <si>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</si>
  <si>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Управление культуры, спорта и молодежной политики администрации города Радужный</t>
  </si>
  <si>
    <t>Реализация дополнительных предпрофессиональных программ в области искусств (духовые и ударные инструменты)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</si>
</sst>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000_р_.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4" fontId="4" fillId="0" borderId="18" xfId="0" applyNumberFormat="1" applyFont="1" applyFill="1" applyBorder="1" applyAlignment="1">
      <alignment horizontal="center" wrapText="1"/>
    </xf>
    <xf numFmtId="0" fontId="3" fillId="0" borderId="0" xfId="0" applyFont="1" applyFill="1"/>
    <xf numFmtId="4" fontId="3" fillId="0" borderId="0" xfId="0" applyNumberFormat="1" applyFont="1" applyFill="1"/>
    <xf numFmtId="4" fontId="4" fillId="0" borderId="22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 applyProtection="1">
      <alignment horizontal="center" wrapText="1"/>
      <protection locked="0"/>
    </xf>
    <xf numFmtId="4" fontId="5" fillId="0" borderId="1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/>
    <xf numFmtId="3" fontId="9" fillId="0" borderId="0" xfId="0" applyNumberFormat="1" applyFont="1" applyFill="1"/>
    <xf numFmtId="4" fontId="9" fillId="0" borderId="0" xfId="0" applyNumberFormat="1" applyFont="1" applyFill="1"/>
    <xf numFmtId="4" fontId="10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13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wrapText="1"/>
    </xf>
    <xf numFmtId="3" fontId="13" fillId="0" borderId="20" xfId="0" applyNumberFormat="1" applyFont="1" applyFill="1" applyBorder="1" applyAlignment="1">
      <alignment horizontal="center" wrapText="1"/>
    </xf>
    <xf numFmtId="4" fontId="13" fillId="0" borderId="20" xfId="0" applyNumberFormat="1" applyFont="1" applyFill="1" applyBorder="1" applyAlignment="1">
      <alignment horizontal="center" wrapText="1"/>
    </xf>
    <xf numFmtId="4" fontId="13" fillId="0" borderId="2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/>
    <xf numFmtId="164" fontId="8" fillId="0" borderId="0" xfId="0" applyNumberFormat="1" applyFont="1" applyFill="1" applyBorder="1" applyAlignment="1">
      <alignment wrapText="1"/>
    </xf>
    <xf numFmtId="164" fontId="7" fillId="0" borderId="0" xfId="0" applyNumberFormat="1" applyFont="1" applyFill="1"/>
    <xf numFmtId="0" fontId="12" fillId="0" borderId="0" xfId="0" applyFont="1" applyFill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edovaLV/Desktop/&#1055;&#1088;&#1086;&#1077;&#1082;&#1090;%202022-2024/&#1055;&#1088;&#1086;&#1077;&#1082;&#1090;%20&#1088;&#1077;&#1096;&#1077;&#1085;&#1080;&#1077;%20&#1044;&#1091;&#1084;&#1099;%202022-2024/&#1055;&#1088;&#1080;&#1083;&#1086;&#1078;&#1077;&#1085;&#1080;&#1103;%20&#1082;%20&#1087;&#1086;&#1103;&#1089;&#1085;&#1080;&#1090;&#1077;&#1083;&#1100;&#1085;&#1086;&#1081;/&#1055;&#1088;&#1080;&#1082;&#1072;&#1079;%2019%20(&#1059;&#1050;&#1057;&#1080;&#1052;&#1055;)%20&#1076;&#1086;&#1074;&#1077;&#1076;&#1077;&#1085;&#1085;&#1099;&#1077;%20&#1087;&#1088;&#1077;&#1076;&#1077;&#1083;&#1100;&#1085;&#1099;&#1077;%202021%20&#1086;&#1090;%2030.10.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"/>
      <sheetName val="прил3 сдаем пустое"/>
      <sheetName val="прил 4"/>
      <sheetName val="прил 5"/>
      <sheetName val="прил.6"/>
      <sheetName val="прил7"/>
      <sheetName val="прил.8 сдаем пустое"/>
      <sheetName val="прил11"/>
      <sheetName val="прил 12"/>
      <sheetName val="прил 13"/>
      <sheetName val="Содержание"/>
      <sheetName val="13 ДХШ"/>
      <sheetName val="13 ДШИ"/>
      <sheetName val="13 БМЦ"/>
      <sheetName val="13 Нефтяник"/>
      <sheetName val="13 Вект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J43" t="str">
            <v>Спортивная подготовка лиц по спорту с поражением ОДА - легкая атлетика - тренировочный этап (этап спортивной специализации)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abSelected="1" view="pageBreakPreview" topLeftCell="C1" zoomScale="70" zoomScaleNormal="70" zoomScaleSheetLayoutView="70" workbookViewId="0">
      <selection activeCell="M63" sqref="M63"/>
    </sheetView>
  </sheetViews>
  <sheetFormatPr defaultColWidth="9.140625" defaultRowHeight="15" x14ac:dyDescent="0.25"/>
  <cols>
    <col min="1" max="1" width="9.140625" style="21"/>
    <col min="2" max="2" width="62.85546875" style="21" customWidth="1"/>
    <col min="3" max="3" width="38.42578125" style="21" customWidth="1"/>
    <col min="4" max="4" width="25.85546875" style="22" customWidth="1"/>
    <col min="5" max="5" width="29.42578125" style="23" customWidth="1"/>
    <col min="6" max="6" width="29.42578125" style="22" customWidth="1"/>
    <col min="7" max="7" width="29.42578125" style="23" customWidth="1"/>
    <col min="8" max="8" width="22.42578125" style="22" customWidth="1"/>
    <col min="9" max="9" width="24" style="23" customWidth="1"/>
    <col min="10" max="10" width="17.7109375" style="22" customWidth="1"/>
    <col min="11" max="11" width="23.42578125" style="23" customWidth="1"/>
    <col min="12" max="12" width="18.140625" style="22" customWidth="1"/>
    <col min="13" max="13" width="23.140625" style="23" customWidth="1"/>
    <col min="14" max="14" width="23.140625" style="2" customWidth="1"/>
    <col min="15" max="15" width="14.42578125" style="2" customWidth="1"/>
    <col min="16" max="16" width="12.7109375" style="2" bestFit="1" customWidth="1"/>
    <col min="17" max="16384" width="9.140625" style="2"/>
  </cols>
  <sheetData>
    <row r="1" spans="1:16" ht="24.75" customHeight="1" x14ac:dyDescent="0.3">
      <c r="I1" s="24"/>
      <c r="K1" s="24"/>
      <c r="L1" s="25"/>
    </row>
    <row r="2" spans="1:16" ht="48.75" customHeight="1" x14ac:dyDescent="0.25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0"/>
    </row>
    <row r="3" spans="1:16" ht="15.75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" ht="21.75" customHeight="1" x14ac:dyDescent="0.25">
      <c r="A4" s="77" t="s">
        <v>0</v>
      </c>
      <c r="B4" s="74" t="s">
        <v>1</v>
      </c>
      <c r="C4" s="74" t="s">
        <v>2</v>
      </c>
      <c r="D4" s="80" t="s">
        <v>87</v>
      </c>
      <c r="E4" s="83"/>
      <c r="F4" s="80" t="s">
        <v>115</v>
      </c>
      <c r="G4" s="83"/>
      <c r="H4" s="80" t="s">
        <v>10</v>
      </c>
      <c r="I4" s="81"/>
      <c r="J4" s="81"/>
      <c r="K4" s="81"/>
      <c r="L4" s="81"/>
      <c r="M4" s="82"/>
    </row>
    <row r="5" spans="1:16" ht="18.75" x14ac:dyDescent="0.25">
      <c r="A5" s="78"/>
      <c r="B5" s="75"/>
      <c r="C5" s="75"/>
      <c r="D5" s="68" t="s">
        <v>88</v>
      </c>
      <c r="E5" s="73"/>
      <c r="F5" s="68" t="s">
        <v>89</v>
      </c>
      <c r="G5" s="73"/>
      <c r="H5" s="68" t="s">
        <v>91</v>
      </c>
      <c r="I5" s="73"/>
      <c r="J5" s="67" t="s">
        <v>102</v>
      </c>
      <c r="K5" s="68"/>
      <c r="L5" s="67" t="s">
        <v>116</v>
      </c>
      <c r="M5" s="69"/>
    </row>
    <row r="6" spans="1:16" ht="169.5" thickBot="1" x14ac:dyDescent="0.3">
      <c r="A6" s="79"/>
      <c r="B6" s="76"/>
      <c r="C6" s="76"/>
      <c r="D6" s="26" t="s">
        <v>47</v>
      </c>
      <c r="E6" s="27" t="s">
        <v>48</v>
      </c>
      <c r="F6" s="26" t="s">
        <v>47</v>
      </c>
      <c r="G6" s="27" t="s">
        <v>48</v>
      </c>
      <c r="H6" s="26" t="s">
        <v>47</v>
      </c>
      <c r="I6" s="27" t="s">
        <v>48</v>
      </c>
      <c r="J6" s="26" t="s">
        <v>47</v>
      </c>
      <c r="K6" s="27" t="s">
        <v>48</v>
      </c>
      <c r="L6" s="26" t="s">
        <v>47</v>
      </c>
      <c r="M6" s="28" t="s">
        <v>48</v>
      </c>
    </row>
    <row r="7" spans="1:16" ht="26.25" customHeight="1" x14ac:dyDescent="0.35">
      <c r="A7" s="70" t="s">
        <v>180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6" ht="63" x14ac:dyDescent="0.25">
      <c r="A8" s="29" t="s">
        <v>3</v>
      </c>
      <c r="B8" s="30" t="s">
        <v>12</v>
      </c>
      <c r="C8" s="30" t="s">
        <v>11</v>
      </c>
      <c r="D8" s="31" t="s">
        <v>50</v>
      </c>
      <c r="E8" s="32">
        <f>E9+E62</f>
        <v>438842.49</v>
      </c>
      <c r="F8" s="31" t="s">
        <v>50</v>
      </c>
      <c r="G8" s="32">
        <f>G9+G62</f>
        <v>474256.74000000011</v>
      </c>
      <c r="H8" s="31" t="s">
        <v>50</v>
      </c>
      <c r="I8" s="32">
        <f>I9+I62</f>
        <v>507376.3000000001</v>
      </c>
      <c r="J8" s="31" t="s">
        <v>50</v>
      </c>
      <c r="K8" s="32">
        <f>K9+K62</f>
        <v>522358.50000000006</v>
      </c>
      <c r="L8" s="31" t="s">
        <v>50</v>
      </c>
      <c r="M8" s="33">
        <f>M9+M62</f>
        <v>525074.80000000005</v>
      </c>
      <c r="N8" s="11"/>
    </row>
    <row r="9" spans="1:16" ht="26.25" customHeight="1" x14ac:dyDescent="0.25">
      <c r="A9" s="34" t="s">
        <v>4</v>
      </c>
      <c r="B9" s="35" t="s">
        <v>85</v>
      </c>
      <c r="C9" s="35"/>
      <c r="D9" s="36" t="s">
        <v>50</v>
      </c>
      <c r="E9" s="18">
        <f>SUM(E10:E61)</f>
        <v>382089.85</v>
      </c>
      <c r="F9" s="36" t="s">
        <v>50</v>
      </c>
      <c r="G9" s="18">
        <f>SUM(G10:G61)</f>
        <v>411865.03000000009</v>
      </c>
      <c r="H9" s="36" t="s">
        <v>50</v>
      </c>
      <c r="I9" s="18">
        <f>SUM(I10:I61)</f>
        <v>431265.3600000001</v>
      </c>
      <c r="J9" s="36" t="s">
        <v>50</v>
      </c>
      <c r="K9" s="18">
        <f>SUM(K10:K61)</f>
        <v>443963.43000000005</v>
      </c>
      <c r="L9" s="36" t="s">
        <v>50</v>
      </c>
      <c r="M9" s="37">
        <f>SUM(M10:M61)</f>
        <v>446634.61000000004</v>
      </c>
      <c r="N9" s="1"/>
      <c r="O9" s="3"/>
      <c r="P9" s="3"/>
    </row>
    <row r="10" spans="1:16" s="17" customFormat="1" ht="48.75" customHeight="1" x14ac:dyDescent="0.25">
      <c r="A10" s="38" t="s">
        <v>146</v>
      </c>
      <c r="B10" s="39" t="s">
        <v>51</v>
      </c>
      <c r="C10" s="4" t="s">
        <v>34</v>
      </c>
      <c r="D10" s="8">
        <v>58</v>
      </c>
      <c r="E10" s="5">
        <v>12869.92</v>
      </c>
      <c r="F10" s="8">
        <v>61</v>
      </c>
      <c r="G10" s="5">
        <v>16726.2</v>
      </c>
      <c r="H10" s="8">
        <v>55</v>
      </c>
      <c r="I10" s="5">
        <v>18800.849999999999</v>
      </c>
      <c r="J10" s="8">
        <v>55</v>
      </c>
      <c r="K10" s="5">
        <v>19326.3</v>
      </c>
      <c r="L10" s="8">
        <v>55</v>
      </c>
      <c r="M10" s="16">
        <v>19609.96</v>
      </c>
      <c r="N10" s="60"/>
      <c r="O10" s="61"/>
      <c r="P10" s="61"/>
    </row>
    <row r="11" spans="1:16" s="17" customFormat="1" ht="51.75" customHeight="1" x14ac:dyDescent="0.25">
      <c r="A11" s="38" t="s">
        <v>147</v>
      </c>
      <c r="B11" s="39" t="s">
        <v>52</v>
      </c>
      <c r="C11" s="4" t="s">
        <v>34</v>
      </c>
      <c r="D11" s="9">
        <v>74</v>
      </c>
      <c r="E11" s="6">
        <v>9147.73</v>
      </c>
      <c r="F11" s="8">
        <v>59</v>
      </c>
      <c r="G11" s="5">
        <v>8108.02</v>
      </c>
      <c r="H11" s="8">
        <v>47</v>
      </c>
      <c r="I11" s="5">
        <v>7996.56</v>
      </c>
      <c r="J11" s="8">
        <v>47</v>
      </c>
      <c r="K11" s="5">
        <v>8047.9</v>
      </c>
      <c r="L11" s="8">
        <v>47</v>
      </c>
      <c r="M11" s="16">
        <v>8007.21</v>
      </c>
      <c r="N11" s="60"/>
      <c r="O11" s="61"/>
      <c r="P11" s="61"/>
    </row>
    <row r="12" spans="1:16" ht="48" customHeight="1" x14ac:dyDescent="0.25">
      <c r="A12" s="38" t="s">
        <v>148</v>
      </c>
      <c r="B12" s="39" t="s">
        <v>66</v>
      </c>
      <c r="C12" s="4" t="s">
        <v>33</v>
      </c>
      <c r="D12" s="8">
        <v>55</v>
      </c>
      <c r="E12" s="5">
        <v>8996.1</v>
      </c>
      <c r="F12" s="8">
        <v>69</v>
      </c>
      <c r="G12" s="5">
        <v>12855.11</v>
      </c>
      <c r="H12" s="8">
        <v>60</v>
      </c>
      <c r="I12" s="5">
        <v>11112.36</v>
      </c>
      <c r="J12" s="8">
        <v>60</v>
      </c>
      <c r="K12" s="5">
        <v>11526.62</v>
      </c>
      <c r="L12" s="8">
        <v>60</v>
      </c>
      <c r="M12" s="16">
        <v>11475.4</v>
      </c>
      <c r="N12" s="1"/>
      <c r="O12" s="3"/>
      <c r="P12" s="3"/>
    </row>
    <row r="13" spans="1:16" ht="47.25" x14ac:dyDescent="0.25">
      <c r="A13" s="38" t="s">
        <v>149</v>
      </c>
      <c r="B13" s="39" t="s">
        <v>65</v>
      </c>
      <c r="C13" s="4" t="s">
        <v>33</v>
      </c>
      <c r="D13" s="8">
        <v>46</v>
      </c>
      <c r="E13" s="5">
        <v>13615.23</v>
      </c>
      <c r="F13" s="8">
        <v>55</v>
      </c>
      <c r="G13" s="5">
        <v>15736.66</v>
      </c>
      <c r="H13" s="8">
        <v>61</v>
      </c>
      <c r="I13" s="5">
        <v>18877.2</v>
      </c>
      <c r="J13" s="8">
        <v>61</v>
      </c>
      <c r="K13" s="5">
        <v>19789.78</v>
      </c>
      <c r="L13" s="8">
        <v>61</v>
      </c>
      <c r="M13" s="16">
        <v>20084.560000000001</v>
      </c>
      <c r="N13" s="1"/>
      <c r="O13" s="3"/>
      <c r="P13" s="3"/>
    </row>
    <row r="14" spans="1:16" ht="47.25" x14ac:dyDescent="0.25">
      <c r="A14" s="38" t="s">
        <v>150</v>
      </c>
      <c r="B14" s="39" t="s">
        <v>67</v>
      </c>
      <c r="C14" s="4" t="s">
        <v>33</v>
      </c>
      <c r="D14" s="8">
        <v>16</v>
      </c>
      <c r="E14" s="5">
        <v>5138.41</v>
      </c>
      <c r="F14" s="8">
        <v>15</v>
      </c>
      <c r="G14" s="5">
        <v>4404.12</v>
      </c>
      <c r="H14" s="8">
        <v>14</v>
      </c>
      <c r="I14" s="5">
        <v>4698.7700000000004</v>
      </c>
      <c r="J14" s="8">
        <v>14</v>
      </c>
      <c r="K14" s="5">
        <v>4700.83</v>
      </c>
      <c r="L14" s="8">
        <v>14</v>
      </c>
      <c r="M14" s="16">
        <v>4742.8999999999996</v>
      </c>
      <c r="N14" s="1"/>
      <c r="O14" s="3"/>
      <c r="P14" s="3"/>
    </row>
    <row r="15" spans="1:16" ht="47.25" x14ac:dyDescent="0.25">
      <c r="A15" s="38" t="s">
        <v>151</v>
      </c>
      <c r="B15" s="39" t="s">
        <v>68</v>
      </c>
      <c r="C15" s="4" t="s">
        <v>33</v>
      </c>
      <c r="D15" s="8">
        <v>10</v>
      </c>
      <c r="E15" s="5">
        <v>2049.12</v>
      </c>
      <c r="F15" s="8">
        <v>10</v>
      </c>
      <c r="G15" s="5">
        <v>2428.25</v>
      </c>
      <c r="H15" s="8">
        <v>10</v>
      </c>
      <c r="I15" s="5">
        <v>2476.7399999999998</v>
      </c>
      <c r="J15" s="8">
        <v>10</v>
      </c>
      <c r="K15" s="5">
        <v>2520.5300000000002</v>
      </c>
      <c r="L15" s="8">
        <v>10</v>
      </c>
      <c r="M15" s="16">
        <v>2509.86</v>
      </c>
      <c r="N15" s="1"/>
      <c r="O15" s="3"/>
      <c r="P15" s="3"/>
    </row>
    <row r="16" spans="1:16" ht="47.25" x14ac:dyDescent="0.25">
      <c r="A16" s="38" t="s">
        <v>152</v>
      </c>
      <c r="B16" s="39" t="s">
        <v>79</v>
      </c>
      <c r="C16" s="4" t="s">
        <v>34</v>
      </c>
      <c r="D16" s="8">
        <v>67</v>
      </c>
      <c r="E16" s="5">
        <v>7462.61</v>
      </c>
      <c r="F16" s="8">
        <v>77</v>
      </c>
      <c r="G16" s="5">
        <v>10925.36</v>
      </c>
      <c r="H16" s="8">
        <v>68</v>
      </c>
      <c r="I16" s="5">
        <v>10119.43</v>
      </c>
      <c r="J16" s="8">
        <v>68</v>
      </c>
      <c r="K16" s="5">
        <v>10446.11</v>
      </c>
      <c r="L16" s="8">
        <v>68</v>
      </c>
      <c r="M16" s="16">
        <v>10429.93</v>
      </c>
      <c r="N16" s="1"/>
      <c r="O16" s="3"/>
      <c r="P16" s="3"/>
    </row>
    <row r="17" spans="1:16" ht="47.25" x14ac:dyDescent="0.25">
      <c r="A17" s="38" t="s">
        <v>153</v>
      </c>
      <c r="B17" s="39" t="s">
        <v>78</v>
      </c>
      <c r="C17" s="4" t="s">
        <v>34</v>
      </c>
      <c r="D17" s="8">
        <v>113</v>
      </c>
      <c r="E17" s="5">
        <v>19256.919999999998</v>
      </c>
      <c r="F17" s="8">
        <v>81</v>
      </c>
      <c r="G17" s="5">
        <v>19751.810000000001</v>
      </c>
      <c r="H17" s="8">
        <v>82</v>
      </c>
      <c r="I17" s="5">
        <v>20697.82</v>
      </c>
      <c r="J17" s="8">
        <v>82</v>
      </c>
      <c r="K17" s="5">
        <v>21434.3</v>
      </c>
      <c r="L17" s="8">
        <v>82</v>
      </c>
      <c r="M17" s="16">
        <v>21392.01</v>
      </c>
      <c r="N17" s="1"/>
      <c r="O17" s="3"/>
      <c r="P17" s="3"/>
    </row>
    <row r="18" spans="1:16" ht="52.5" customHeight="1" x14ac:dyDescent="0.25">
      <c r="A18" s="38" t="s">
        <v>154</v>
      </c>
      <c r="B18" s="39" t="s">
        <v>106</v>
      </c>
      <c r="C18" s="4" t="s">
        <v>34</v>
      </c>
      <c r="D18" s="8">
        <v>24</v>
      </c>
      <c r="E18" s="5">
        <v>4718.0200000000004</v>
      </c>
      <c r="F18" s="8">
        <v>11</v>
      </c>
      <c r="G18" s="5">
        <v>902.17</v>
      </c>
      <c r="H18" s="8">
        <v>0</v>
      </c>
      <c r="I18" s="5">
        <v>0</v>
      </c>
      <c r="J18" s="8">
        <v>0</v>
      </c>
      <c r="K18" s="5">
        <v>0</v>
      </c>
      <c r="L18" s="8">
        <v>0</v>
      </c>
      <c r="M18" s="16">
        <v>0</v>
      </c>
      <c r="N18" s="1"/>
      <c r="O18" s="3"/>
      <c r="P18" s="3"/>
    </row>
    <row r="19" spans="1:16" ht="48.75" customHeight="1" x14ac:dyDescent="0.25">
      <c r="A19" s="38" t="s">
        <v>113</v>
      </c>
      <c r="B19" s="39" t="s">
        <v>107</v>
      </c>
      <c r="C19" s="4" t="s">
        <v>34</v>
      </c>
      <c r="D19" s="8">
        <v>3</v>
      </c>
      <c r="E19" s="5">
        <v>241.47</v>
      </c>
      <c r="F19" s="8">
        <v>12</v>
      </c>
      <c r="G19" s="5">
        <v>1481.41</v>
      </c>
      <c r="H19" s="8">
        <v>12</v>
      </c>
      <c r="I19" s="5">
        <v>1728.3</v>
      </c>
      <c r="J19" s="8">
        <v>12</v>
      </c>
      <c r="K19" s="5">
        <v>1910.48</v>
      </c>
      <c r="L19" s="8">
        <v>12</v>
      </c>
      <c r="M19" s="16">
        <v>1880.9</v>
      </c>
      <c r="N19" s="1"/>
      <c r="O19" s="3"/>
      <c r="P19" s="3"/>
    </row>
    <row r="20" spans="1:16" ht="48.75" customHeight="1" x14ac:dyDescent="0.25">
      <c r="A20" s="38" t="s">
        <v>117</v>
      </c>
      <c r="B20" s="39" t="s">
        <v>145</v>
      </c>
      <c r="C20" s="4" t="s">
        <v>34</v>
      </c>
      <c r="D20" s="8">
        <v>0</v>
      </c>
      <c r="E20" s="5">
        <v>0</v>
      </c>
      <c r="F20" s="8">
        <v>1</v>
      </c>
      <c r="G20" s="5">
        <v>228.91</v>
      </c>
      <c r="H20" s="8">
        <v>2</v>
      </c>
      <c r="I20" s="5">
        <v>805.05</v>
      </c>
      <c r="J20" s="8">
        <v>2</v>
      </c>
      <c r="K20" s="5">
        <v>863.36</v>
      </c>
      <c r="L20" s="8">
        <v>2</v>
      </c>
      <c r="M20" s="16">
        <v>927.98</v>
      </c>
      <c r="N20" s="1"/>
      <c r="O20" s="3"/>
      <c r="P20" s="3"/>
    </row>
    <row r="21" spans="1:16" ht="47.25" x14ac:dyDescent="0.25">
      <c r="A21" s="38" t="s">
        <v>118</v>
      </c>
      <c r="B21" s="39" t="s">
        <v>69</v>
      </c>
      <c r="C21" s="4" t="s">
        <v>34</v>
      </c>
      <c r="D21" s="8">
        <v>12</v>
      </c>
      <c r="E21" s="5">
        <v>1256.97</v>
      </c>
      <c r="F21" s="8">
        <v>8</v>
      </c>
      <c r="G21" s="5">
        <v>778.84</v>
      </c>
      <c r="H21" s="8">
        <v>0</v>
      </c>
      <c r="I21" s="5">
        <v>0</v>
      </c>
      <c r="J21" s="8">
        <v>0</v>
      </c>
      <c r="K21" s="5">
        <v>0</v>
      </c>
      <c r="L21" s="8">
        <v>0</v>
      </c>
      <c r="M21" s="16">
        <v>0</v>
      </c>
      <c r="N21" s="1"/>
      <c r="O21" s="3"/>
      <c r="P21" s="3"/>
    </row>
    <row r="22" spans="1:16" ht="47.25" x14ac:dyDescent="0.25">
      <c r="A22" s="38" t="s">
        <v>119</v>
      </c>
      <c r="B22" s="39" t="s">
        <v>80</v>
      </c>
      <c r="C22" s="4" t="s">
        <v>34</v>
      </c>
      <c r="D22" s="8">
        <v>29</v>
      </c>
      <c r="E22" s="5">
        <v>1969.6</v>
      </c>
      <c r="F22" s="8">
        <v>29</v>
      </c>
      <c r="G22" s="5">
        <v>2109.79</v>
      </c>
      <c r="H22" s="8">
        <v>28</v>
      </c>
      <c r="I22" s="5">
        <v>2118.0100000000002</v>
      </c>
      <c r="J22" s="8">
        <v>28</v>
      </c>
      <c r="K22" s="5">
        <v>2219.0500000000002</v>
      </c>
      <c r="L22" s="8">
        <v>28</v>
      </c>
      <c r="M22" s="16">
        <v>2231.59</v>
      </c>
      <c r="N22" s="1"/>
      <c r="O22" s="3"/>
      <c r="P22" s="3"/>
    </row>
    <row r="23" spans="1:16" ht="47.25" x14ac:dyDescent="0.25">
      <c r="A23" s="38" t="s">
        <v>120</v>
      </c>
      <c r="B23" s="39" t="s">
        <v>81</v>
      </c>
      <c r="C23" s="4" t="s">
        <v>34</v>
      </c>
      <c r="D23" s="8">
        <v>19</v>
      </c>
      <c r="E23" s="5">
        <v>2277.0300000000002</v>
      </c>
      <c r="F23" s="8">
        <v>18</v>
      </c>
      <c r="G23" s="5">
        <v>1960.41</v>
      </c>
      <c r="H23" s="8">
        <v>26</v>
      </c>
      <c r="I23" s="5">
        <v>2736.59</v>
      </c>
      <c r="J23" s="8">
        <v>26</v>
      </c>
      <c r="K23" s="5">
        <v>2961.66</v>
      </c>
      <c r="L23" s="8">
        <v>26</v>
      </c>
      <c r="M23" s="16">
        <v>3059.46</v>
      </c>
      <c r="N23" s="1"/>
      <c r="O23" s="3"/>
      <c r="P23" s="3"/>
    </row>
    <row r="24" spans="1:16" ht="47.25" x14ac:dyDescent="0.25">
      <c r="A24" s="38" t="s">
        <v>121</v>
      </c>
      <c r="B24" s="39" t="s">
        <v>169</v>
      </c>
      <c r="C24" s="4" t="s">
        <v>34</v>
      </c>
      <c r="D24" s="8">
        <v>0</v>
      </c>
      <c r="E24" s="5">
        <v>0</v>
      </c>
      <c r="F24" s="8">
        <v>3</v>
      </c>
      <c r="G24" s="5">
        <v>236.26</v>
      </c>
      <c r="H24" s="8">
        <v>8</v>
      </c>
      <c r="I24" s="5">
        <v>808.19</v>
      </c>
      <c r="J24" s="8">
        <v>8</v>
      </c>
      <c r="K24" s="5">
        <v>852.95</v>
      </c>
      <c r="L24" s="8">
        <v>8</v>
      </c>
      <c r="M24" s="16">
        <v>857.56</v>
      </c>
      <c r="N24" s="1"/>
      <c r="O24" s="3"/>
      <c r="P24" s="3"/>
    </row>
    <row r="25" spans="1:16" ht="47.25" x14ac:dyDescent="0.25">
      <c r="A25" s="38" t="s">
        <v>122</v>
      </c>
      <c r="B25" s="39" t="s">
        <v>83</v>
      </c>
      <c r="C25" s="4" t="s">
        <v>34</v>
      </c>
      <c r="D25" s="8">
        <v>31</v>
      </c>
      <c r="E25" s="5">
        <v>2341.59</v>
      </c>
      <c r="F25" s="8">
        <v>36</v>
      </c>
      <c r="G25" s="5">
        <v>2891.89</v>
      </c>
      <c r="H25" s="8">
        <v>24</v>
      </c>
      <c r="I25" s="5">
        <v>2089.7199999999998</v>
      </c>
      <c r="J25" s="8">
        <v>24</v>
      </c>
      <c r="K25" s="5">
        <v>1975.61</v>
      </c>
      <c r="L25" s="8">
        <v>24</v>
      </c>
      <c r="M25" s="16">
        <v>1986.36</v>
      </c>
      <c r="N25" s="1"/>
      <c r="O25" s="3"/>
      <c r="P25" s="3"/>
    </row>
    <row r="26" spans="1:16" ht="47.25" x14ac:dyDescent="0.25">
      <c r="A26" s="38" t="s">
        <v>123</v>
      </c>
      <c r="B26" s="39" t="s">
        <v>84</v>
      </c>
      <c r="C26" s="4" t="s">
        <v>34</v>
      </c>
      <c r="D26" s="8">
        <v>36</v>
      </c>
      <c r="E26" s="5">
        <v>4603.4399999999996</v>
      </c>
      <c r="F26" s="8">
        <v>31</v>
      </c>
      <c r="G26" s="5">
        <v>4542.2700000000004</v>
      </c>
      <c r="H26" s="8">
        <v>34</v>
      </c>
      <c r="I26" s="5">
        <v>5035.8999999999996</v>
      </c>
      <c r="J26" s="8">
        <v>34</v>
      </c>
      <c r="K26" s="5">
        <v>5470.54</v>
      </c>
      <c r="L26" s="8">
        <v>34</v>
      </c>
      <c r="M26" s="16">
        <v>5492.29</v>
      </c>
      <c r="N26" s="1"/>
      <c r="O26" s="3"/>
      <c r="P26" s="3"/>
    </row>
    <row r="27" spans="1:16" ht="47.25" x14ac:dyDescent="0.25">
      <c r="A27" s="38" t="s">
        <v>124</v>
      </c>
      <c r="B27" s="39" t="s">
        <v>70</v>
      </c>
      <c r="C27" s="4" t="s">
        <v>34</v>
      </c>
      <c r="D27" s="8">
        <v>55</v>
      </c>
      <c r="E27" s="5">
        <v>7534.91</v>
      </c>
      <c r="F27" s="8">
        <v>37</v>
      </c>
      <c r="G27" s="5">
        <v>5650.05</v>
      </c>
      <c r="H27" s="8">
        <v>30</v>
      </c>
      <c r="I27" s="5">
        <v>5152.25</v>
      </c>
      <c r="J27" s="8">
        <v>30</v>
      </c>
      <c r="K27" s="5">
        <v>6431.66</v>
      </c>
      <c r="L27" s="8">
        <v>30</v>
      </c>
      <c r="M27" s="16">
        <v>7621.93</v>
      </c>
      <c r="N27" s="1"/>
      <c r="O27" s="3"/>
      <c r="P27" s="3"/>
    </row>
    <row r="28" spans="1:16" ht="47.25" x14ac:dyDescent="0.25">
      <c r="A28" s="38" t="s">
        <v>125</v>
      </c>
      <c r="B28" s="39" t="s">
        <v>71</v>
      </c>
      <c r="C28" s="4" t="s">
        <v>34</v>
      </c>
      <c r="D28" s="8">
        <v>36</v>
      </c>
      <c r="E28" s="5">
        <v>2705.83</v>
      </c>
      <c r="F28" s="8">
        <v>32</v>
      </c>
      <c r="G28" s="5">
        <v>2564.71</v>
      </c>
      <c r="H28" s="8">
        <v>42</v>
      </c>
      <c r="I28" s="5">
        <v>3166.05</v>
      </c>
      <c r="J28" s="8">
        <v>42</v>
      </c>
      <c r="K28" s="5">
        <v>3336.42</v>
      </c>
      <c r="L28" s="8">
        <v>42</v>
      </c>
      <c r="M28" s="16">
        <v>3357.91</v>
      </c>
      <c r="N28" s="1"/>
      <c r="O28" s="3"/>
      <c r="P28" s="3"/>
    </row>
    <row r="29" spans="1:16" ht="47.25" x14ac:dyDescent="0.25">
      <c r="A29" s="38" t="s">
        <v>126</v>
      </c>
      <c r="B29" s="39" t="s">
        <v>72</v>
      </c>
      <c r="C29" s="4" t="s">
        <v>34</v>
      </c>
      <c r="D29" s="8">
        <v>34</v>
      </c>
      <c r="E29" s="5">
        <v>5602.77</v>
      </c>
      <c r="F29" s="8">
        <v>36</v>
      </c>
      <c r="G29" s="5">
        <v>4578.6000000000004</v>
      </c>
      <c r="H29" s="8">
        <v>36</v>
      </c>
      <c r="I29" s="5">
        <v>3847.8</v>
      </c>
      <c r="J29" s="8">
        <v>36</v>
      </c>
      <c r="K29" s="5">
        <v>4709.9399999999996</v>
      </c>
      <c r="L29" s="8">
        <v>36</v>
      </c>
      <c r="M29" s="16">
        <v>4966.3599999999997</v>
      </c>
      <c r="N29" s="1"/>
      <c r="O29" s="3"/>
      <c r="P29" s="3"/>
    </row>
    <row r="30" spans="1:16" ht="47.25" x14ac:dyDescent="0.25">
      <c r="A30" s="38" t="s">
        <v>127</v>
      </c>
      <c r="B30" s="39" t="s">
        <v>82</v>
      </c>
      <c r="C30" s="4" t="s">
        <v>34</v>
      </c>
      <c r="D30" s="8">
        <v>36</v>
      </c>
      <c r="E30" s="5">
        <v>2211.5100000000002</v>
      </c>
      <c r="F30" s="8">
        <v>31</v>
      </c>
      <c r="G30" s="5">
        <v>2438.92</v>
      </c>
      <c r="H30" s="8">
        <v>28</v>
      </c>
      <c r="I30" s="5">
        <v>1928.62</v>
      </c>
      <c r="J30" s="8">
        <v>28</v>
      </c>
      <c r="K30" s="5">
        <v>1867.03</v>
      </c>
      <c r="L30" s="8">
        <v>28</v>
      </c>
      <c r="M30" s="16">
        <v>1877.77</v>
      </c>
      <c r="N30" s="1"/>
      <c r="O30" s="3"/>
      <c r="P30" s="3"/>
    </row>
    <row r="31" spans="1:16" ht="47.25" x14ac:dyDescent="0.25">
      <c r="A31" s="38" t="s">
        <v>128</v>
      </c>
      <c r="B31" s="39" t="s">
        <v>56</v>
      </c>
      <c r="C31" s="4" t="s">
        <v>34</v>
      </c>
      <c r="D31" s="8">
        <v>81</v>
      </c>
      <c r="E31" s="5">
        <v>6128.31</v>
      </c>
      <c r="F31" s="8">
        <v>81</v>
      </c>
      <c r="G31" s="5">
        <v>6623.95</v>
      </c>
      <c r="H31" s="8">
        <v>74</v>
      </c>
      <c r="I31" s="5">
        <v>5589.5</v>
      </c>
      <c r="J31" s="8">
        <v>74</v>
      </c>
      <c r="K31" s="5">
        <v>5883.47</v>
      </c>
      <c r="L31" s="8">
        <v>74</v>
      </c>
      <c r="M31" s="16">
        <v>5915.18</v>
      </c>
      <c r="N31" s="1"/>
      <c r="O31" s="3"/>
      <c r="P31" s="3"/>
    </row>
    <row r="32" spans="1:16" ht="47.25" x14ac:dyDescent="0.25">
      <c r="A32" s="38" t="s">
        <v>129</v>
      </c>
      <c r="B32" s="39" t="s">
        <v>55</v>
      </c>
      <c r="C32" s="4" t="s">
        <v>34</v>
      </c>
      <c r="D32" s="8">
        <v>47</v>
      </c>
      <c r="E32" s="5">
        <v>6113.96</v>
      </c>
      <c r="F32" s="8">
        <v>72</v>
      </c>
      <c r="G32" s="5">
        <v>9953.2199999999993</v>
      </c>
      <c r="H32" s="8">
        <v>84</v>
      </c>
      <c r="I32" s="5">
        <v>10808.23</v>
      </c>
      <c r="J32" s="8">
        <v>84</v>
      </c>
      <c r="K32" s="5">
        <v>12266.98</v>
      </c>
      <c r="L32" s="8">
        <v>84</v>
      </c>
      <c r="M32" s="16">
        <v>12916.83</v>
      </c>
      <c r="N32" s="1"/>
      <c r="O32" s="3"/>
      <c r="P32" s="3"/>
    </row>
    <row r="33" spans="1:16" ht="47.25" x14ac:dyDescent="0.25">
      <c r="A33" s="38" t="s">
        <v>130</v>
      </c>
      <c r="B33" s="40" t="s">
        <v>176</v>
      </c>
      <c r="C33" s="4" t="s">
        <v>34</v>
      </c>
      <c r="D33" s="8">
        <v>4</v>
      </c>
      <c r="E33" s="5">
        <v>1360.01</v>
      </c>
      <c r="F33" s="8">
        <v>4</v>
      </c>
      <c r="G33" s="5">
        <v>1299.54</v>
      </c>
      <c r="H33" s="8">
        <v>4</v>
      </c>
      <c r="I33" s="5">
        <v>1674.11</v>
      </c>
      <c r="J33" s="8">
        <v>4</v>
      </c>
      <c r="K33" s="5">
        <v>1768.57</v>
      </c>
      <c r="L33" s="8">
        <v>4</v>
      </c>
      <c r="M33" s="16">
        <v>1774.71</v>
      </c>
      <c r="N33" s="1"/>
      <c r="O33" s="3"/>
      <c r="P33" s="3"/>
    </row>
    <row r="34" spans="1:16" ht="47.25" x14ac:dyDescent="0.25">
      <c r="A34" s="38" t="s">
        <v>131</v>
      </c>
      <c r="B34" s="39" t="s">
        <v>64</v>
      </c>
      <c r="C34" s="4" t="s">
        <v>34</v>
      </c>
      <c r="D34" s="8">
        <v>12</v>
      </c>
      <c r="E34" s="5">
        <v>917.32</v>
      </c>
      <c r="F34" s="8">
        <v>8</v>
      </c>
      <c r="G34" s="5">
        <v>574.13</v>
      </c>
      <c r="H34" s="8">
        <v>0</v>
      </c>
      <c r="I34" s="5">
        <v>0</v>
      </c>
      <c r="J34" s="8">
        <v>0</v>
      </c>
      <c r="K34" s="5">
        <v>0</v>
      </c>
      <c r="L34" s="8">
        <v>0</v>
      </c>
      <c r="M34" s="16">
        <v>0</v>
      </c>
      <c r="N34" s="1"/>
      <c r="O34" s="3"/>
      <c r="P34" s="3"/>
    </row>
    <row r="35" spans="1:16" ht="47.25" x14ac:dyDescent="0.25">
      <c r="A35" s="38" t="s">
        <v>132</v>
      </c>
      <c r="B35" s="41" t="s">
        <v>177</v>
      </c>
      <c r="C35" s="4" t="s">
        <v>34</v>
      </c>
      <c r="D35" s="8">
        <v>10</v>
      </c>
      <c r="E35" s="5">
        <v>1117.82</v>
      </c>
      <c r="F35" s="8">
        <v>13</v>
      </c>
      <c r="G35" s="5">
        <v>1474.97</v>
      </c>
      <c r="H35" s="8">
        <v>20</v>
      </c>
      <c r="I35" s="5">
        <v>2205.27</v>
      </c>
      <c r="J35" s="8">
        <v>20</v>
      </c>
      <c r="K35" s="5">
        <v>2252.31</v>
      </c>
      <c r="L35" s="8">
        <v>20</v>
      </c>
      <c r="M35" s="16">
        <v>2340.1</v>
      </c>
      <c r="N35" s="1"/>
      <c r="O35" s="3"/>
      <c r="P35" s="3"/>
    </row>
    <row r="36" spans="1:16" ht="47.25" x14ac:dyDescent="0.25">
      <c r="A36" s="38" t="s">
        <v>133</v>
      </c>
      <c r="B36" s="39" t="s">
        <v>58</v>
      </c>
      <c r="C36" s="4" t="s">
        <v>34</v>
      </c>
      <c r="D36" s="8">
        <v>154</v>
      </c>
      <c r="E36" s="5">
        <v>12769.41</v>
      </c>
      <c r="F36" s="8">
        <v>170</v>
      </c>
      <c r="G36" s="5">
        <v>14553.51</v>
      </c>
      <c r="H36" s="8">
        <v>168</v>
      </c>
      <c r="I36" s="5">
        <v>12752.42</v>
      </c>
      <c r="J36" s="8">
        <v>168</v>
      </c>
      <c r="K36" s="5">
        <v>13193.99</v>
      </c>
      <c r="L36" s="8">
        <v>168</v>
      </c>
      <c r="M36" s="16">
        <v>13271.35</v>
      </c>
      <c r="N36" s="1"/>
      <c r="O36" s="3"/>
      <c r="P36" s="3"/>
    </row>
    <row r="37" spans="1:16" ht="47.25" x14ac:dyDescent="0.25">
      <c r="A37" s="38" t="s">
        <v>134</v>
      </c>
      <c r="B37" s="39" t="s">
        <v>59</v>
      </c>
      <c r="C37" s="4" t="s">
        <v>34</v>
      </c>
      <c r="D37" s="8">
        <v>160</v>
      </c>
      <c r="E37" s="5">
        <v>21514.33</v>
      </c>
      <c r="F37" s="8">
        <v>168</v>
      </c>
      <c r="G37" s="5">
        <v>24009.98</v>
      </c>
      <c r="H37" s="8">
        <v>178</v>
      </c>
      <c r="I37" s="5">
        <v>25678</v>
      </c>
      <c r="J37" s="8">
        <v>178</v>
      </c>
      <c r="K37" s="5">
        <v>26814.71</v>
      </c>
      <c r="L37" s="8">
        <v>178</v>
      </c>
      <c r="M37" s="16">
        <v>27240.67</v>
      </c>
      <c r="N37" s="1"/>
      <c r="O37" s="3"/>
      <c r="P37" s="3"/>
    </row>
    <row r="38" spans="1:16" ht="47.25" x14ac:dyDescent="0.25">
      <c r="A38" s="38" t="s">
        <v>135</v>
      </c>
      <c r="B38" s="39" t="s">
        <v>57</v>
      </c>
      <c r="C38" s="4" t="s">
        <v>34</v>
      </c>
      <c r="D38" s="8">
        <v>4</v>
      </c>
      <c r="E38" s="5">
        <v>1309.6600000000001</v>
      </c>
      <c r="F38" s="8">
        <v>3</v>
      </c>
      <c r="G38" s="5">
        <v>900.38</v>
      </c>
      <c r="H38" s="8">
        <v>2</v>
      </c>
      <c r="I38" s="5">
        <v>650.70000000000005</v>
      </c>
      <c r="J38" s="8">
        <v>2</v>
      </c>
      <c r="K38" s="5">
        <v>686.81</v>
      </c>
      <c r="L38" s="8">
        <v>2</v>
      </c>
      <c r="M38" s="16">
        <v>689.11</v>
      </c>
      <c r="N38" s="1"/>
      <c r="O38" s="3"/>
      <c r="P38" s="3"/>
    </row>
    <row r="39" spans="1:16" ht="47.25" x14ac:dyDescent="0.25">
      <c r="A39" s="38" t="s">
        <v>136</v>
      </c>
      <c r="B39" s="39" t="s">
        <v>62</v>
      </c>
      <c r="C39" s="4" t="s">
        <v>34</v>
      </c>
      <c r="D39" s="8">
        <v>87</v>
      </c>
      <c r="E39" s="5">
        <v>5536.94</v>
      </c>
      <c r="F39" s="8">
        <v>48</v>
      </c>
      <c r="G39" s="5">
        <v>2825.25</v>
      </c>
      <c r="H39" s="8">
        <v>0</v>
      </c>
      <c r="I39" s="5">
        <v>0</v>
      </c>
      <c r="J39" s="8">
        <v>0</v>
      </c>
      <c r="K39" s="5">
        <v>0</v>
      </c>
      <c r="L39" s="8">
        <v>0</v>
      </c>
      <c r="M39" s="16">
        <v>0</v>
      </c>
      <c r="N39" s="1"/>
      <c r="O39" s="3"/>
      <c r="P39" s="3"/>
    </row>
    <row r="40" spans="1:16" ht="47.25" x14ac:dyDescent="0.25">
      <c r="A40" s="38" t="s">
        <v>137</v>
      </c>
      <c r="B40" s="39" t="s">
        <v>63</v>
      </c>
      <c r="C40" s="4" t="s">
        <v>34</v>
      </c>
      <c r="D40" s="8">
        <v>19</v>
      </c>
      <c r="E40" s="5">
        <v>2394.65</v>
      </c>
      <c r="F40" s="8">
        <v>31</v>
      </c>
      <c r="G40" s="5">
        <v>3936.13</v>
      </c>
      <c r="H40" s="8">
        <v>36</v>
      </c>
      <c r="I40" s="5">
        <v>4097.3999999999996</v>
      </c>
      <c r="J40" s="8">
        <v>36</v>
      </c>
      <c r="K40" s="5">
        <v>4574.24</v>
      </c>
      <c r="L40" s="8">
        <v>36</v>
      </c>
      <c r="M40" s="16">
        <v>5050.46</v>
      </c>
      <c r="N40" s="1"/>
      <c r="O40" s="3"/>
      <c r="P40" s="3"/>
    </row>
    <row r="41" spans="1:16" ht="47.25" x14ac:dyDescent="0.25">
      <c r="A41" s="38" t="s">
        <v>138</v>
      </c>
      <c r="B41" s="39" t="s">
        <v>54</v>
      </c>
      <c r="C41" s="4" t="s">
        <v>34</v>
      </c>
      <c r="D41" s="8">
        <v>39</v>
      </c>
      <c r="E41" s="5">
        <v>3211.72</v>
      </c>
      <c r="F41" s="8">
        <v>38</v>
      </c>
      <c r="G41" s="5">
        <v>3320.03</v>
      </c>
      <c r="H41" s="8">
        <v>38</v>
      </c>
      <c r="I41" s="5">
        <v>3427.66</v>
      </c>
      <c r="J41" s="8">
        <v>38</v>
      </c>
      <c r="K41" s="5">
        <v>3593.37</v>
      </c>
      <c r="L41" s="8">
        <v>38</v>
      </c>
      <c r="M41" s="16">
        <v>3612.81</v>
      </c>
      <c r="N41" s="1"/>
      <c r="O41" s="3"/>
      <c r="P41" s="3"/>
    </row>
    <row r="42" spans="1:16" ht="47.25" x14ac:dyDescent="0.25">
      <c r="A42" s="38" t="s">
        <v>139</v>
      </c>
      <c r="B42" s="39" t="s">
        <v>61</v>
      </c>
      <c r="C42" s="4" t="s">
        <v>34</v>
      </c>
      <c r="D42" s="8">
        <v>38</v>
      </c>
      <c r="E42" s="5">
        <v>4878.63</v>
      </c>
      <c r="F42" s="8">
        <v>39</v>
      </c>
      <c r="G42" s="5">
        <v>6607.13</v>
      </c>
      <c r="H42" s="8">
        <v>42</v>
      </c>
      <c r="I42" s="5">
        <v>7664.14</v>
      </c>
      <c r="J42" s="8">
        <v>42</v>
      </c>
      <c r="K42" s="5">
        <v>8118.61</v>
      </c>
      <c r="L42" s="8">
        <v>42</v>
      </c>
      <c r="M42" s="16">
        <v>8398.9599999999991</v>
      </c>
      <c r="N42" s="1"/>
      <c r="O42" s="3"/>
      <c r="P42" s="3"/>
    </row>
    <row r="43" spans="1:16" ht="47.25" x14ac:dyDescent="0.25">
      <c r="A43" s="38" t="s">
        <v>140</v>
      </c>
      <c r="B43" s="39" t="s">
        <v>60</v>
      </c>
      <c r="C43" s="4" t="s">
        <v>34</v>
      </c>
      <c r="D43" s="8">
        <v>16</v>
      </c>
      <c r="E43" s="5">
        <v>1982.2</v>
      </c>
      <c r="F43" s="8">
        <v>13</v>
      </c>
      <c r="G43" s="5">
        <v>2070.25</v>
      </c>
      <c r="H43" s="8">
        <v>14</v>
      </c>
      <c r="I43" s="5">
        <v>2196.0700000000002</v>
      </c>
      <c r="J43" s="8">
        <v>14</v>
      </c>
      <c r="K43" s="5">
        <v>2892.42</v>
      </c>
      <c r="L43" s="8">
        <v>14</v>
      </c>
      <c r="M43" s="16">
        <v>2931.82</v>
      </c>
      <c r="N43" s="1"/>
      <c r="O43" s="3"/>
      <c r="P43" s="3"/>
    </row>
    <row r="44" spans="1:16" ht="48.75" customHeight="1" x14ac:dyDescent="0.25">
      <c r="A44" s="38" t="s">
        <v>141</v>
      </c>
      <c r="B44" s="39" t="s">
        <v>105</v>
      </c>
      <c r="C44" s="4" t="s">
        <v>34</v>
      </c>
      <c r="D44" s="8">
        <v>2</v>
      </c>
      <c r="E44" s="5">
        <v>294.35000000000002</v>
      </c>
      <c r="F44" s="8">
        <v>6</v>
      </c>
      <c r="G44" s="5">
        <v>974.68</v>
      </c>
      <c r="H44" s="8">
        <v>6</v>
      </c>
      <c r="I44" s="5">
        <v>1020.34</v>
      </c>
      <c r="J44" s="8">
        <v>6</v>
      </c>
      <c r="K44" s="5">
        <v>1075.47</v>
      </c>
      <c r="L44" s="8">
        <v>6</v>
      </c>
      <c r="M44" s="16">
        <v>1082.3800000000001</v>
      </c>
      <c r="N44" s="1"/>
      <c r="O44" s="3"/>
      <c r="P44" s="3"/>
    </row>
    <row r="45" spans="1:16" ht="56.25" customHeight="1" x14ac:dyDescent="0.25">
      <c r="A45" s="38" t="s">
        <v>142</v>
      </c>
      <c r="B45" s="42" t="str">
        <f>'[1]прил 12'!$J$43</f>
        <v>Спортивная подготовка лиц по спорту с поражением ОДА - легкая атлетика - тренировочный этап (этап спортивной специализации)</v>
      </c>
      <c r="C45" s="7" t="s">
        <v>93</v>
      </c>
      <c r="D45" s="8">
        <v>6</v>
      </c>
      <c r="E45" s="5">
        <v>810.11</v>
      </c>
      <c r="F45" s="8">
        <v>5</v>
      </c>
      <c r="G45" s="5">
        <v>393.77</v>
      </c>
      <c r="H45" s="8">
        <v>5</v>
      </c>
      <c r="I45" s="5">
        <v>505.1</v>
      </c>
      <c r="J45" s="8">
        <v>5</v>
      </c>
      <c r="K45" s="5">
        <v>533.07000000000005</v>
      </c>
      <c r="L45" s="8">
        <v>5</v>
      </c>
      <c r="M45" s="16">
        <v>535.95000000000005</v>
      </c>
      <c r="N45" s="1"/>
      <c r="O45" s="3"/>
      <c r="P45" s="3"/>
    </row>
    <row r="46" spans="1:16" ht="39.75" customHeight="1" x14ac:dyDescent="0.25">
      <c r="A46" s="38" t="s">
        <v>143</v>
      </c>
      <c r="B46" s="42" t="s">
        <v>108</v>
      </c>
      <c r="C46" s="7" t="s">
        <v>93</v>
      </c>
      <c r="D46" s="8">
        <v>3</v>
      </c>
      <c r="E46" s="5">
        <v>301.63</v>
      </c>
      <c r="F46" s="8">
        <v>5</v>
      </c>
      <c r="G46" s="5">
        <v>393.77</v>
      </c>
      <c r="H46" s="8">
        <v>0</v>
      </c>
      <c r="I46" s="5">
        <v>0</v>
      </c>
      <c r="J46" s="8">
        <v>0</v>
      </c>
      <c r="K46" s="5">
        <v>0</v>
      </c>
      <c r="L46" s="8">
        <v>0</v>
      </c>
      <c r="M46" s="16">
        <v>0</v>
      </c>
      <c r="N46" s="1"/>
      <c r="O46" s="3"/>
      <c r="P46" s="3"/>
    </row>
    <row r="47" spans="1:16" s="17" customFormat="1" ht="24.6" customHeight="1" x14ac:dyDescent="0.25">
      <c r="A47" s="38" t="s">
        <v>144</v>
      </c>
      <c r="B47" s="4" t="s">
        <v>7</v>
      </c>
      <c r="C47" s="4" t="s">
        <v>8</v>
      </c>
      <c r="D47" s="8">
        <v>620</v>
      </c>
      <c r="E47" s="5">
        <v>2706.59</v>
      </c>
      <c r="F47" s="8">
        <v>650</v>
      </c>
      <c r="G47" s="5">
        <v>3502.17</v>
      </c>
      <c r="H47" s="8">
        <v>650</v>
      </c>
      <c r="I47" s="5">
        <v>3689</v>
      </c>
      <c r="J47" s="8">
        <f>60+60+180+50+150+150</f>
        <v>650</v>
      </c>
      <c r="K47" s="5">
        <v>3689</v>
      </c>
      <c r="L47" s="8">
        <v>650</v>
      </c>
      <c r="M47" s="16">
        <v>3689</v>
      </c>
      <c r="N47" s="60"/>
      <c r="O47" s="61"/>
      <c r="P47" s="61"/>
    </row>
    <row r="48" spans="1:16" s="17" customFormat="1" ht="20.45" customHeight="1" x14ac:dyDescent="0.25">
      <c r="A48" s="38" t="s">
        <v>155</v>
      </c>
      <c r="B48" s="4" t="s">
        <v>27</v>
      </c>
      <c r="C48" s="43" t="s">
        <v>92</v>
      </c>
      <c r="D48" s="8">
        <v>29172</v>
      </c>
      <c r="E48" s="5">
        <v>6303.04</v>
      </c>
      <c r="F48" s="8">
        <v>29172</v>
      </c>
      <c r="G48" s="5">
        <v>6326.85</v>
      </c>
      <c r="H48" s="8">
        <v>29172</v>
      </c>
      <c r="I48" s="5">
        <v>7221.3</v>
      </c>
      <c r="J48" s="8">
        <v>29172</v>
      </c>
      <c r="K48" s="5">
        <v>7283.61</v>
      </c>
      <c r="L48" s="8">
        <v>29172</v>
      </c>
      <c r="M48" s="16">
        <v>7281.9</v>
      </c>
      <c r="N48" s="60"/>
      <c r="O48" s="61"/>
      <c r="P48" s="61"/>
    </row>
    <row r="49" spans="1:14" s="17" customFormat="1" ht="31.5" x14ac:dyDescent="0.25">
      <c r="A49" s="38" t="s">
        <v>156</v>
      </c>
      <c r="B49" s="39" t="s">
        <v>41</v>
      </c>
      <c r="C49" s="4" t="s">
        <v>42</v>
      </c>
      <c r="D49" s="8">
        <v>233431</v>
      </c>
      <c r="E49" s="5">
        <f>25645.42+15475.7</f>
        <v>41121.119999999995</v>
      </c>
      <c r="F49" s="8">
        <v>233431</v>
      </c>
      <c r="G49" s="5">
        <f>24513.3+16310.79</f>
        <v>40824.089999999997</v>
      </c>
      <c r="H49" s="8">
        <v>233431</v>
      </c>
      <c r="I49" s="5">
        <f>28380.9+18986.62</f>
        <v>47367.520000000004</v>
      </c>
      <c r="J49" s="8">
        <v>233431</v>
      </c>
      <c r="K49" s="5">
        <f>28750.9+19150.47</f>
        <v>47901.37</v>
      </c>
      <c r="L49" s="8">
        <v>233431</v>
      </c>
      <c r="M49" s="16">
        <f>28765.81+19145.98</f>
        <v>47911.79</v>
      </c>
      <c r="N49" s="59"/>
    </row>
    <row r="50" spans="1:14" s="17" customFormat="1" ht="33" customHeight="1" x14ac:dyDescent="0.25">
      <c r="A50" s="38" t="s">
        <v>157</v>
      </c>
      <c r="B50" s="39" t="s">
        <v>43</v>
      </c>
      <c r="C50" s="4" t="s">
        <v>42</v>
      </c>
      <c r="D50" s="8">
        <v>41418</v>
      </c>
      <c r="E50" s="5">
        <v>9876.9</v>
      </c>
      <c r="F50" s="8">
        <v>41418</v>
      </c>
      <c r="G50" s="5">
        <v>10409.799999999999</v>
      </c>
      <c r="H50" s="8">
        <v>41418</v>
      </c>
      <c r="I50" s="5">
        <v>12117.62</v>
      </c>
      <c r="J50" s="8">
        <v>41418</v>
      </c>
      <c r="K50" s="5">
        <v>12222.19</v>
      </c>
      <c r="L50" s="8">
        <v>41418</v>
      </c>
      <c r="M50" s="16">
        <v>12219.33</v>
      </c>
      <c r="N50" s="59"/>
    </row>
    <row r="51" spans="1:14" s="17" customFormat="1" ht="31.5" x14ac:dyDescent="0.25">
      <c r="A51" s="38" t="s">
        <v>158</v>
      </c>
      <c r="B51" s="39" t="s">
        <v>44</v>
      </c>
      <c r="C51" s="4" t="s">
        <v>42</v>
      </c>
      <c r="D51" s="8">
        <v>9568</v>
      </c>
      <c r="E51" s="5">
        <v>2281.6799999999998</v>
      </c>
      <c r="F51" s="8">
        <v>9568</v>
      </c>
      <c r="G51" s="5">
        <v>2404.81</v>
      </c>
      <c r="H51" s="8">
        <v>9568</v>
      </c>
      <c r="I51" s="5">
        <v>2799.25</v>
      </c>
      <c r="J51" s="8">
        <v>9568</v>
      </c>
      <c r="K51" s="5">
        <v>2823.41</v>
      </c>
      <c r="L51" s="8">
        <v>9568</v>
      </c>
      <c r="M51" s="16">
        <v>2822.75</v>
      </c>
      <c r="N51" s="59"/>
    </row>
    <row r="52" spans="1:14" s="17" customFormat="1" ht="33" customHeight="1" x14ac:dyDescent="0.25">
      <c r="A52" s="38" t="s">
        <v>159</v>
      </c>
      <c r="B52" s="39" t="s">
        <v>181</v>
      </c>
      <c r="C52" s="4" t="s">
        <v>42</v>
      </c>
      <c r="D52" s="8">
        <v>21528</v>
      </c>
      <c r="E52" s="5">
        <v>5133.7700000000004</v>
      </c>
      <c r="F52" s="8">
        <v>21528</v>
      </c>
      <c r="G52" s="5">
        <v>5410.78</v>
      </c>
      <c r="H52" s="8">
        <v>21528</v>
      </c>
      <c r="I52" s="5">
        <v>6298.46</v>
      </c>
      <c r="J52" s="8">
        <v>21528</v>
      </c>
      <c r="K52" s="5">
        <v>6352.82</v>
      </c>
      <c r="L52" s="8">
        <v>21528</v>
      </c>
      <c r="M52" s="16">
        <v>6351.33</v>
      </c>
      <c r="N52" s="59"/>
    </row>
    <row r="53" spans="1:14" s="17" customFormat="1" ht="39.75" customHeight="1" x14ac:dyDescent="0.25">
      <c r="A53" s="38" t="s">
        <v>160</v>
      </c>
      <c r="B53" s="39" t="s">
        <v>45</v>
      </c>
      <c r="C53" s="4" t="s">
        <v>42</v>
      </c>
      <c r="D53" s="8">
        <v>21138</v>
      </c>
      <c r="E53" s="5">
        <v>5040.7700000000004</v>
      </c>
      <c r="F53" s="8">
        <v>21138</v>
      </c>
      <c r="G53" s="5">
        <v>5312.74</v>
      </c>
      <c r="H53" s="8">
        <v>21138</v>
      </c>
      <c r="I53" s="5">
        <v>6184.4</v>
      </c>
      <c r="J53" s="8">
        <v>21138</v>
      </c>
      <c r="K53" s="5">
        <v>6237.76</v>
      </c>
      <c r="L53" s="8">
        <v>21138</v>
      </c>
      <c r="M53" s="16">
        <v>6236.3</v>
      </c>
      <c r="N53" s="59"/>
    </row>
    <row r="54" spans="1:14" s="17" customFormat="1" ht="43.5" customHeight="1" x14ac:dyDescent="0.25">
      <c r="A54" s="38" t="s">
        <v>161</v>
      </c>
      <c r="B54" s="39" t="s">
        <v>46</v>
      </c>
      <c r="C54" s="4" t="s">
        <v>42</v>
      </c>
      <c r="D54" s="8">
        <v>32240</v>
      </c>
      <c r="E54" s="5">
        <v>7688.22</v>
      </c>
      <c r="F54" s="8">
        <v>32240</v>
      </c>
      <c r="G54" s="5">
        <v>8103.13</v>
      </c>
      <c r="H54" s="8">
        <v>32240</v>
      </c>
      <c r="I54" s="5">
        <v>9432.44</v>
      </c>
      <c r="J54" s="8">
        <v>32240</v>
      </c>
      <c r="K54" s="5">
        <v>9513.84</v>
      </c>
      <c r="L54" s="8">
        <v>32240</v>
      </c>
      <c r="M54" s="16">
        <v>9511.61</v>
      </c>
      <c r="N54" s="59"/>
    </row>
    <row r="55" spans="1:14" s="17" customFormat="1" ht="44.45" customHeight="1" x14ac:dyDescent="0.25">
      <c r="A55" s="38" t="s">
        <v>162</v>
      </c>
      <c r="B55" s="4" t="s">
        <v>171</v>
      </c>
      <c r="C55" s="84" t="s">
        <v>6</v>
      </c>
      <c r="D55" s="9">
        <v>101919</v>
      </c>
      <c r="E55" s="87">
        <v>41089.39</v>
      </c>
      <c r="F55" s="8">
        <v>103375</v>
      </c>
      <c r="G55" s="5">
        <v>39112.730000000003</v>
      </c>
      <c r="H55" s="8">
        <v>113400</v>
      </c>
      <c r="I55" s="5">
        <v>39745.14</v>
      </c>
      <c r="J55" s="8">
        <v>131880</v>
      </c>
      <c r="K55" s="5">
        <v>39689.67</v>
      </c>
      <c r="L55" s="8">
        <v>161880</v>
      </c>
      <c r="M55" s="16">
        <v>38542.71</v>
      </c>
    </row>
    <row r="56" spans="1:14" s="17" customFormat="1" ht="34.9" customHeight="1" x14ac:dyDescent="0.25">
      <c r="A56" s="38" t="s">
        <v>163</v>
      </c>
      <c r="B56" s="39" t="s">
        <v>172</v>
      </c>
      <c r="C56" s="85"/>
      <c r="D56" s="9">
        <v>126</v>
      </c>
      <c r="E56" s="88"/>
      <c r="F56" s="8">
        <v>4125</v>
      </c>
      <c r="G56" s="5">
        <v>1560.75</v>
      </c>
      <c r="H56" s="8">
        <v>4590</v>
      </c>
      <c r="I56" s="5">
        <v>1608.76</v>
      </c>
      <c r="J56" s="8">
        <v>5338</v>
      </c>
      <c r="K56" s="5">
        <v>1606.51</v>
      </c>
      <c r="L56" s="8">
        <v>10340</v>
      </c>
      <c r="M56" s="16">
        <v>2461.84</v>
      </c>
    </row>
    <row r="57" spans="1:14" s="17" customFormat="1" ht="46.15" customHeight="1" x14ac:dyDescent="0.25">
      <c r="A57" s="38" t="s">
        <v>164</v>
      </c>
      <c r="B57" s="39" t="s">
        <v>173</v>
      </c>
      <c r="C57" s="86"/>
      <c r="D57" s="9">
        <v>0</v>
      </c>
      <c r="E57" s="6">
        <v>0</v>
      </c>
      <c r="F57" s="8">
        <v>15500</v>
      </c>
      <c r="G57" s="5">
        <v>2239.48</v>
      </c>
      <c r="H57" s="8">
        <v>17010</v>
      </c>
      <c r="I57" s="5">
        <v>2284.0100000000002</v>
      </c>
      <c r="J57" s="8">
        <v>19782</v>
      </c>
      <c r="K57" s="5">
        <v>2280.8200000000002</v>
      </c>
      <c r="L57" s="8">
        <v>29780</v>
      </c>
      <c r="M57" s="16">
        <v>2716.44</v>
      </c>
    </row>
    <row r="58" spans="1:14" s="17" customFormat="1" ht="34.15" customHeight="1" x14ac:dyDescent="0.25">
      <c r="A58" s="38" t="s">
        <v>165</v>
      </c>
      <c r="B58" s="4" t="s">
        <v>174</v>
      </c>
      <c r="C58" s="4" t="s">
        <v>8</v>
      </c>
      <c r="D58" s="8">
        <v>7587</v>
      </c>
      <c r="E58" s="5">
        <v>5556.42</v>
      </c>
      <c r="F58" s="8">
        <v>7709</v>
      </c>
      <c r="G58" s="5">
        <v>7733.65</v>
      </c>
      <c r="H58" s="8">
        <v>7709</v>
      </c>
      <c r="I58" s="5">
        <v>7612.53</v>
      </c>
      <c r="J58" s="8">
        <v>8500</v>
      </c>
      <c r="K58" s="5">
        <v>7924.46</v>
      </c>
      <c r="L58" s="8">
        <v>8500</v>
      </c>
      <c r="M58" s="16">
        <v>7924.46</v>
      </c>
    </row>
    <row r="59" spans="1:14" s="17" customFormat="1" ht="33.6" customHeight="1" x14ac:dyDescent="0.25">
      <c r="A59" s="38" t="s">
        <v>166</v>
      </c>
      <c r="B59" s="4" t="s">
        <v>175</v>
      </c>
      <c r="C59" s="4" t="s">
        <v>8</v>
      </c>
      <c r="D59" s="8">
        <v>0</v>
      </c>
      <c r="E59" s="5">
        <v>0</v>
      </c>
      <c r="F59" s="8">
        <v>291</v>
      </c>
      <c r="G59" s="5">
        <v>137.15</v>
      </c>
      <c r="H59" s="8">
        <v>291</v>
      </c>
      <c r="I59" s="5">
        <v>140.47999999999999</v>
      </c>
      <c r="J59" s="8">
        <v>500</v>
      </c>
      <c r="K59" s="5">
        <v>227.88</v>
      </c>
      <c r="L59" s="8">
        <v>500</v>
      </c>
      <c r="M59" s="16">
        <v>227.88</v>
      </c>
    </row>
    <row r="60" spans="1:14" s="17" customFormat="1" ht="19.149999999999999" customHeight="1" x14ac:dyDescent="0.25">
      <c r="A60" s="38" t="s">
        <v>167</v>
      </c>
      <c r="B60" s="4" t="s">
        <v>49</v>
      </c>
      <c r="C60" s="4" t="s">
        <v>32</v>
      </c>
      <c r="D60" s="8">
        <v>72</v>
      </c>
      <c r="E60" s="5">
        <v>27789.66</v>
      </c>
      <c r="F60" s="8">
        <v>180</v>
      </c>
      <c r="G60" s="5">
        <v>45582.95</v>
      </c>
      <c r="H60" s="8">
        <v>150</v>
      </c>
      <c r="I60" s="5">
        <v>49063.23</v>
      </c>
      <c r="J60" s="8">
        <v>165</v>
      </c>
      <c r="K60" s="5">
        <v>50849.98</v>
      </c>
      <c r="L60" s="8">
        <v>180</v>
      </c>
      <c r="M60" s="16">
        <v>51431.42</v>
      </c>
    </row>
    <row r="61" spans="1:14" s="17" customFormat="1" ht="37.5" customHeight="1" x14ac:dyDescent="0.25">
      <c r="A61" s="38" t="s">
        <v>168</v>
      </c>
      <c r="B61" s="4" t="s">
        <v>170</v>
      </c>
      <c r="C61" s="4" t="s">
        <v>94</v>
      </c>
      <c r="D61" s="8">
        <v>36252</v>
      </c>
      <c r="E61" s="5">
        <v>42862.06</v>
      </c>
      <c r="F61" s="8">
        <v>35064</v>
      </c>
      <c r="G61" s="5">
        <v>31993.5</v>
      </c>
      <c r="H61" s="8">
        <v>35064</v>
      </c>
      <c r="I61" s="5">
        <v>33236.07</v>
      </c>
      <c r="J61" s="8">
        <v>35064</v>
      </c>
      <c r="K61" s="5">
        <v>31315.02</v>
      </c>
      <c r="L61" s="8">
        <v>35064</v>
      </c>
      <c r="M61" s="16">
        <v>29033.58</v>
      </c>
    </row>
    <row r="62" spans="1:14" ht="22.5" customHeight="1" x14ac:dyDescent="0.25">
      <c r="A62" s="34" t="s">
        <v>5</v>
      </c>
      <c r="B62" s="35" t="s">
        <v>18</v>
      </c>
      <c r="C62" s="35"/>
      <c r="D62" s="36" t="s">
        <v>50</v>
      </c>
      <c r="E62" s="12">
        <f>SUM(E63:E70)</f>
        <v>56752.639999999999</v>
      </c>
      <c r="F62" s="36" t="s">
        <v>50</v>
      </c>
      <c r="G62" s="12">
        <f>SUM(G63:G70)</f>
        <v>62391.709999999992</v>
      </c>
      <c r="H62" s="36" t="s">
        <v>50</v>
      </c>
      <c r="I62" s="12">
        <f>SUM(I63:I70)</f>
        <v>76110.94</v>
      </c>
      <c r="J62" s="36" t="s">
        <v>50</v>
      </c>
      <c r="K62" s="12">
        <f>SUM(K63:K70)</f>
        <v>78395.070000000007</v>
      </c>
      <c r="L62" s="36" t="s">
        <v>50</v>
      </c>
      <c r="M62" s="15">
        <f>SUM(M63:M70)</f>
        <v>78440.19</v>
      </c>
    </row>
    <row r="63" spans="1:14" ht="57.75" customHeight="1" x14ac:dyDescent="0.25">
      <c r="A63" s="38" t="s">
        <v>19</v>
      </c>
      <c r="B63" s="39" t="s">
        <v>53</v>
      </c>
      <c r="C63" s="4" t="s">
        <v>8</v>
      </c>
      <c r="D63" s="8">
        <v>576</v>
      </c>
      <c r="E63" s="5">
        <v>30587.84</v>
      </c>
      <c r="F63" s="8">
        <v>671</v>
      </c>
      <c r="G63" s="5">
        <v>33731.97</v>
      </c>
      <c r="H63" s="8">
        <v>802</v>
      </c>
      <c r="I63" s="5">
        <v>46984.15</v>
      </c>
      <c r="J63" s="8">
        <v>802</v>
      </c>
      <c r="K63" s="5">
        <v>49371.11</v>
      </c>
      <c r="L63" s="8">
        <v>802</v>
      </c>
      <c r="M63" s="16">
        <v>49416.23</v>
      </c>
    </row>
    <row r="64" spans="1:14" ht="31.5" x14ac:dyDescent="0.25">
      <c r="A64" s="38" t="s">
        <v>95</v>
      </c>
      <c r="B64" s="39" t="s">
        <v>20</v>
      </c>
      <c r="C64" s="7" t="s">
        <v>97</v>
      </c>
      <c r="D64" s="8">
        <v>13</v>
      </c>
      <c r="E64" s="5">
        <v>433.92</v>
      </c>
      <c r="F64" s="8">
        <v>27</v>
      </c>
      <c r="G64" s="5">
        <v>538.54</v>
      </c>
      <c r="H64" s="8">
        <v>18</v>
      </c>
      <c r="I64" s="5">
        <v>341.17</v>
      </c>
      <c r="J64" s="8">
        <v>18</v>
      </c>
      <c r="K64" s="5">
        <v>341.17</v>
      </c>
      <c r="L64" s="8">
        <v>18</v>
      </c>
      <c r="M64" s="16">
        <v>341.17</v>
      </c>
    </row>
    <row r="65" spans="1:15" ht="31.5" x14ac:dyDescent="0.25">
      <c r="A65" s="38" t="s">
        <v>96</v>
      </c>
      <c r="B65" s="39" t="s">
        <v>21</v>
      </c>
      <c r="C65" s="7" t="s">
        <v>97</v>
      </c>
      <c r="D65" s="8">
        <v>9</v>
      </c>
      <c r="E65" s="5">
        <v>409.16</v>
      </c>
      <c r="F65" s="8">
        <v>12</v>
      </c>
      <c r="G65" s="5">
        <v>984.27</v>
      </c>
      <c r="H65" s="8">
        <v>12</v>
      </c>
      <c r="I65" s="5">
        <v>832.13</v>
      </c>
      <c r="J65" s="8">
        <v>12</v>
      </c>
      <c r="K65" s="5">
        <v>832.13</v>
      </c>
      <c r="L65" s="8">
        <v>12</v>
      </c>
      <c r="M65" s="16">
        <v>832.13</v>
      </c>
    </row>
    <row r="66" spans="1:15" ht="47.25" x14ac:dyDescent="0.25">
      <c r="A66" s="38" t="s">
        <v>109</v>
      </c>
      <c r="B66" s="4" t="s">
        <v>9</v>
      </c>
      <c r="C66" s="4" t="s">
        <v>104</v>
      </c>
      <c r="D66" s="8">
        <v>9547</v>
      </c>
      <c r="E66" s="5">
        <v>1795.41</v>
      </c>
      <c r="F66" s="8">
        <v>9900</v>
      </c>
      <c r="G66" s="5">
        <v>3013.38</v>
      </c>
      <c r="H66" s="8">
        <v>9900</v>
      </c>
      <c r="I66" s="5">
        <v>2966.13</v>
      </c>
      <c r="J66" s="8">
        <v>9900</v>
      </c>
      <c r="K66" s="5">
        <v>2800.34</v>
      </c>
      <c r="L66" s="8">
        <v>9900</v>
      </c>
      <c r="M66" s="16">
        <v>2800.34</v>
      </c>
    </row>
    <row r="67" spans="1:15" ht="31.5" x14ac:dyDescent="0.25">
      <c r="A67" s="38" t="s">
        <v>110</v>
      </c>
      <c r="B67" s="4" t="s">
        <v>178</v>
      </c>
      <c r="C67" s="4" t="s">
        <v>103</v>
      </c>
      <c r="D67" s="9">
        <v>18</v>
      </c>
      <c r="E67" s="6">
        <v>5386.15</v>
      </c>
      <c r="F67" s="8">
        <v>15</v>
      </c>
      <c r="G67" s="5">
        <v>3984.66</v>
      </c>
      <c r="H67" s="8">
        <v>15</v>
      </c>
      <c r="I67" s="5">
        <v>3922.28</v>
      </c>
      <c r="J67" s="8">
        <v>15</v>
      </c>
      <c r="K67" s="5">
        <v>3703.04</v>
      </c>
      <c r="L67" s="8">
        <v>15</v>
      </c>
      <c r="M67" s="16">
        <v>3703.04</v>
      </c>
    </row>
    <row r="68" spans="1:15" ht="31.5" x14ac:dyDescent="0.25">
      <c r="A68" s="38"/>
      <c r="B68" s="4" t="s">
        <v>179</v>
      </c>
      <c r="C68" s="4" t="s">
        <v>103</v>
      </c>
      <c r="D68" s="9"/>
      <c r="E68" s="6"/>
      <c r="F68" s="8">
        <v>3</v>
      </c>
      <c r="G68" s="5">
        <v>599.04999999999995</v>
      </c>
      <c r="H68" s="8">
        <v>3</v>
      </c>
      <c r="I68" s="5">
        <v>613.58000000000004</v>
      </c>
      <c r="J68" s="8">
        <v>3</v>
      </c>
      <c r="K68" s="5">
        <v>579.28</v>
      </c>
      <c r="L68" s="8">
        <v>3</v>
      </c>
      <c r="M68" s="16">
        <v>579.28</v>
      </c>
    </row>
    <row r="69" spans="1:15" ht="31.5" x14ac:dyDescent="0.25">
      <c r="A69" s="38" t="s">
        <v>111</v>
      </c>
      <c r="B69" s="4" t="s">
        <v>98</v>
      </c>
      <c r="C69" s="4" t="s">
        <v>99</v>
      </c>
      <c r="D69" s="8">
        <v>4</v>
      </c>
      <c r="E69" s="5">
        <v>235.93</v>
      </c>
      <c r="F69" s="8">
        <v>4</v>
      </c>
      <c r="G69" s="5">
        <v>34.28</v>
      </c>
      <c r="H69" s="8">
        <v>4</v>
      </c>
      <c r="I69" s="5">
        <v>42.22</v>
      </c>
      <c r="J69" s="8">
        <v>4</v>
      </c>
      <c r="K69" s="5">
        <v>42.87</v>
      </c>
      <c r="L69" s="8">
        <v>4</v>
      </c>
      <c r="M69" s="16">
        <v>42.87</v>
      </c>
    </row>
    <row r="70" spans="1:15" ht="31.5" x14ac:dyDescent="0.25">
      <c r="A70" s="38" t="s">
        <v>112</v>
      </c>
      <c r="B70" s="4" t="s">
        <v>100</v>
      </c>
      <c r="C70" s="4" t="s">
        <v>99</v>
      </c>
      <c r="D70" s="8">
        <v>75</v>
      </c>
      <c r="E70" s="5">
        <v>17904.23</v>
      </c>
      <c r="F70" s="8">
        <v>77</v>
      </c>
      <c r="G70" s="5">
        <v>19505.560000000001</v>
      </c>
      <c r="H70" s="8">
        <v>77</v>
      </c>
      <c r="I70" s="5">
        <v>20409.28</v>
      </c>
      <c r="J70" s="8">
        <v>77</v>
      </c>
      <c r="K70" s="5">
        <v>20725.13</v>
      </c>
      <c r="L70" s="8">
        <v>77</v>
      </c>
      <c r="M70" s="16">
        <v>20725.13</v>
      </c>
    </row>
    <row r="71" spans="1:15" ht="25.5" x14ac:dyDescent="0.35">
      <c r="A71" s="63" t="s">
        <v>76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</row>
    <row r="72" spans="1:15" ht="63" x14ac:dyDescent="0.3">
      <c r="A72" s="29" t="s">
        <v>3</v>
      </c>
      <c r="B72" s="30" t="s">
        <v>12</v>
      </c>
      <c r="C72" s="30" t="s">
        <v>11</v>
      </c>
      <c r="D72" s="36" t="s">
        <v>50</v>
      </c>
      <c r="E72" s="18">
        <f>E73+E85</f>
        <v>1494585.2000000007</v>
      </c>
      <c r="F72" s="36" t="s">
        <v>50</v>
      </c>
      <c r="G72" s="18">
        <f>G73+G85</f>
        <v>1566064.0799999998</v>
      </c>
      <c r="H72" s="36"/>
      <c r="I72" s="18">
        <f>I73+I85</f>
        <v>1671137.4000000001</v>
      </c>
      <c r="J72" s="36"/>
      <c r="K72" s="18">
        <f>K73+K85</f>
        <v>1673220.8</v>
      </c>
      <c r="L72" s="36"/>
      <c r="M72" s="37">
        <f>M73+M85</f>
        <v>1663696.5000000002</v>
      </c>
      <c r="N72" s="13"/>
      <c r="O72" s="14"/>
    </row>
    <row r="73" spans="1:15" ht="31.5" x14ac:dyDescent="0.25">
      <c r="A73" s="34" t="s">
        <v>4</v>
      </c>
      <c r="B73" s="35" t="s">
        <v>35</v>
      </c>
      <c r="C73" s="44" t="s">
        <v>2</v>
      </c>
      <c r="D73" s="36" t="s">
        <v>50</v>
      </c>
      <c r="E73" s="18">
        <f>SUM(E74:E84)</f>
        <v>1494406.1100000006</v>
      </c>
      <c r="F73" s="36" t="s">
        <v>50</v>
      </c>
      <c r="G73" s="18">
        <f>SUM(G74:G84)</f>
        <v>1564690.88</v>
      </c>
      <c r="H73" s="36" t="s">
        <v>50</v>
      </c>
      <c r="I73" s="18">
        <f>SUM(I74:I84)</f>
        <v>1670289.4000000001</v>
      </c>
      <c r="J73" s="36" t="s">
        <v>50</v>
      </c>
      <c r="K73" s="18">
        <f>SUM(K74:K84)</f>
        <v>1672372.8</v>
      </c>
      <c r="L73" s="36" t="s">
        <v>50</v>
      </c>
      <c r="M73" s="37">
        <f>SUM(M74:M84)</f>
        <v>1662848.5000000002</v>
      </c>
    </row>
    <row r="74" spans="1:15" ht="31.5" x14ac:dyDescent="0.25">
      <c r="A74" s="45" t="s">
        <v>13</v>
      </c>
      <c r="B74" s="41" t="s">
        <v>22</v>
      </c>
      <c r="C74" s="41" t="s">
        <v>77</v>
      </c>
      <c r="D74" s="19">
        <v>2482</v>
      </c>
      <c r="E74" s="20">
        <v>506389</v>
      </c>
      <c r="F74" s="8">
        <v>2319</v>
      </c>
      <c r="G74" s="5">
        <v>525616.04</v>
      </c>
      <c r="H74" s="8">
        <v>2334</v>
      </c>
      <c r="I74" s="5">
        <v>543203.5</v>
      </c>
      <c r="J74" s="8">
        <v>2334</v>
      </c>
      <c r="K74" s="5">
        <v>542346.80000000005</v>
      </c>
      <c r="L74" s="8">
        <v>2334</v>
      </c>
      <c r="M74" s="16">
        <v>543493.6</v>
      </c>
      <c r="N74" s="66"/>
    </row>
    <row r="75" spans="1:15" ht="24" customHeight="1" x14ac:dyDescent="0.25">
      <c r="A75" s="45" t="s">
        <v>14</v>
      </c>
      <c r="B75" s="41" t="s">
        <v>23</v>
      </c>
      <c r="C75" s="41" t="s">
        <v>77</v>
      </c>
      <c r="D75" s="19">
        <v>2482</v>
      </c>
      <c r="E75" s="20">
        <v>126147.4</v>
      </c>
      <c r="F75" s="8">
        <v>2319</v>
      </c>
      <c r="G75" s="5">
        <v>128557</v>
      </c>
      <c r="H75" s="8">
        <v>2334</v>
      </c>
      <c r="I75" s="5">
        <v>123223</v>
      </c>
      <c r="J75" s="8">
        <v>2334</v>
      </c>
      <c r="K75" s="5">
        <v>123918</v>
      </c>
      <c r="L75" s="8">
        <v>2334</v>
      </c>
      <c r="M75" s="16">
        <v>123918</v>
      </c>
      <c r="N75" s="66"/>
    </row>
    <row r="76" spans="1:15" ht="31.5" x14ac:dyDescent="0.25">
      <c r="A76" s="45" t="s">
        <v>15</v>
      </c>
      <c r="B76" s="41" t="s">
        <v>24</v>
      </c>
      <c r="C76" s="41" t="s">
        <v>74</v>
      </c>
      <c r="D76" s="8">
        <v>2436</v>
      </c>
      <c r="E76" s="5">
        <v>301088.69</v>
      </c>
      <c r="F76" s="8">
        <v>2449</v>
      </c>
      <c r="G76" s="5">
        <v>299620.09999999998</v>
      </c>
      <c r="H76" s="8">
        <v>2462</v>
      </c>
      <c r="I76" s="5">
        <v>335789.2</v>
      </c>
      <c r="J76" s="8">
        <v>2461</v>
      </c>
      <c r="K76" s="5">
        <v>334680.5</v>
      </c>
      <c r="L76" s="8">
        <v>2425</v>
      </c>
      <c r="M76" s="16">
        <v>331058.59999999998</v>
      </c>
    </row>
    <row r="77" spans="1:15" ht="31.5" x14ac:dyDescent="0.25">
      <c r="A77" s="45" t="s">
        <v>16</v>
      </c>
      <c r="B77" s="41" t="s">
        <v>25</v>
      </c>
      <c r="C77" s="41" t="s">
        <v>74</v>
      </c>
      <c r="D77" s="8">
        <v>2626</v>
      </c>
      <c r="E77" s="5">
        <v>324572.79999999999</v>
      </c>
      <c r="F77" s="8">
        <v>2749</v>
      </c>
      <c r="G77" s="5">
        <v>336323.3</v>
      </c>
      <c r="H77" s="8">
        <v>2755</v>
      </c>
      <c r="I77" s="5">
        <v>375751.3</v>
      </c>
      <c r="J77" s="8">
        <v>2756</v>
      </c>
      <c r="K77" s="5">
        <v>374798.6</v>
      </c>
      <c r="L77" s="8">
        <v>2696</v>
      </c>
      <c r="M77" s="16">
        <v>368055.4</v>
      </c>
    </row>
    <row r="78" spans="1:15" ht="34.5" customHeight="1" x14ac:dyDescent="0.25">
      <c r="A78" s="45" t="s">
        <v>17</v>
      </c>
      <c r="B78" s="41" t="s">
        <v>26</v>
      </c>
      <c r="C78" s="41" t="s">
        <v>74</v>
      </c>
      <c r="D78" s="8">
        <v>523</v>
      </c>
      <c r="E78" s="5">
        <v>64642.6</v>
      </c>
      <c r="F78" s="8">
        <v>517</v>
      </c>
      <c r="G78" s="5">
        <v>63251.8</v>
      </c>
      <c r="H78" s="8">
        <v>437</v>
      </c>
      <c r="I78" s="5">
        <v>59602</v>
      </c>
      <c r="J78" s="8">
        <v>437</v>
      </c>
      <c r="K78" s="5">
        <v>59429.3</v>
      </c>
      <c r="L78" s="8">
        <v>436</v>
      </c>
      <c r="M78" s="16">
        <v>59522.5</v>
      </c>
    </row>
    <row r="79" spans="1:15" ht="47.25" x14ac:dyDescent="0.25">
      <c r="A79" s="45" t="s">
        <v>30</v>
      </c>
      <c r="B79" s="41" t="s">
        <v>75</v>
      </c>
      <c r="C79" s="41" t="s">
        <v>74</v>
      </c>
      <c r="D79" s="8">
        <v>1</v>
      </c>
      <c r="E79" s="5">
        <v>123.6</v>
      </c>
      <c r="F79" s="8">
        <v>0</v>
      </c>
      <c r="G79" s="5">
        <v>0</v>
      </c>
      <c r="H79" s="8">
        <v>2</v>
      </c>
      <c r="I79" s="5">
        <v>273</v>
      </c>
      <c r="J79" s="8">
        <v>2</v>
      </c>
      <c r="K79" s="5">
        <v>272</v>
      </c>
      <c r="L79" s="8">
        <v>0</v>
      </c>
      <c r="M79" s="16">
        <v>0</v>
      </c>
    </row>
    <row r="80" spans="1:15" ht="87" customHeight="1" x14ac:dyDescent="0.25">
      <c r="A80" s="45" t="s">
        <v>38</v>
      </c>
      <c r="B80" s="41" t="s">
        <v>114</v>
      </c>
      <c r="C80" s="41" t="s">
        <v>8</v>
      </c>
      <c r="D80" s="8">
        <v>5</v>
      </c>
      <c r="E80" s="5">
        <v>144.6</v>
      </c>
      <c r="F80" s="8">
        <v>1</v>
      </c>
      <c r="G80" s="5">
        <v>122.3</v>
      </c>
      <c r="H80" s="8">
        <v>1</v>
      </c>
      <c r="I80" s="5">
        <v>136.5</v>
      </c>
      <c r="J80" s="8">
        <v>1</v>
      </c>
      <c r="K80" s="5">
        <v>136</v>
      </c>
      <c r="L80" s="8">
        <v>0</v>
      </c>
      <c r="M80" s="16">
        <v>0</v>
      </c>
    </row>
    <row r="81" spans="1:13" ht="25.5" customHeight="1" x14ac:dyDescent="0.25">
      <c r="A81" s="45" t="s">
        <v>36</v>
      </c>
      <c r="B81" s="41" t="s">
        <v>31</v>
      </c>
      <c r="C81" s="41" t="s">
        <v>73</v>
      </c>
      <c r="D81" s="8">
        <v>80</v>
      </c>
      <c r="E81" s="5">
        <v>293.44</v>
      </c>
      <c r="F81" s="8">
        <v>80</v>
      </c>
      <c r="G81" s="5">
        <v>273.7</v>
      </c>
      <c r="H81" s="8">
        <v>80</v>
      </c>
      <c r="I81" s="5">
        <v>230</v>
      </c>
      <c r="J81" s="8">
        <v>0</v>
      </c>
      <c r="K81" s="5">
        <v>0</v>
      </c>
      <c r="L81" s="8">
        <v>0</v>
      </c>
      <c r="M81" s="16">
        <v>0</v>
      </c>
    </row>
    <row r="82" spans="1:13" ht="22.5" customHeight="1" x14ac:dyDescent="0.25">
      <c r="A82" s="45" t="s">
        <v>37</v>
      </c>
      <c r="B82" s="41" t="s">
        <v>27</v>
      </c>
      <c r="C82" s="4" t="s">
        <v>29</v>
      </c>
      <c r="D82" s="8">
        <v>163700</v>
      </c>
      <c r="E82" s="5">
        <v>39920.58</v>
      </c>
      <c r="F82" s="8">
        <v>162925</v>
      </c>
      <c r="G82" s="5">
        <f>41986.94-525</f>
        <v>41461.94</v>
      </c>
      <c r="H82" s="8">
        <v>146402</v>
      </c>
      <c r="I82" s="5">
        <v>48290.8</v>
      </c>
      <c r="J82" s="8">
        <v>146402</v>
      </c>
      <c r="K82" s="5">
        <v>49146.3</v>
      </c>
      <c r="L82" s="8">
        <v>148562</v>
      </c>
      <c r="M82" s="16">
        <v>49146.3</v>
      </c>
    </row>
    <row r="83" spans="1:13" ht="18.75" customHeight="1" x14ac:dyDescent="0.25">
      <c r="A83" s="45" t="s">
        <v>39</v>
      </c>
      <c r="B83" s="46" t="s">
        <v>28</v>
      </c>
      <c r="C83" s="46" t="s">
        <v>74</v>
      </c>
      <c r="D83" s="8">
        <v>5586</v>
      </c>
      <c r="E83" s="5">
        <v>119233.32</v>
      </c>
      <c r="F83" s="8">
        <v>5688</v>
      </c>
      <c r="G83" s="5">
        <v>153480.5</v>
      </c>
      <c r="H83" s="8">
        <v>5629</v>
      </c>
      <c r="I83" s="5">
        <v>166790.29999999999</v>
      </c>
      <c r="J83" s="8">
        <v>5629</v>
      </c>
      <c r="K83" s="5">
        <v>170645.5</v>
      </c>
      <c r="L83" s="8">
        <v>5532</v>
      </c>
      <c r="M83" s="16">
        <v>170654.3</v>
      </c>
    </row>
    <row r="84" spans="1:13" ht="20.25" customHeight="1" x14ac:dyDescent="0.25">
      <c r="A84" s="45" t="s">
        <v>40</v>
      </c>
      <c r="B84" s="4" t="s">
        <v>7</v>
      </c>
      <c r="C84" s="41" t="s">
        <v>73</v>
      </c>
      <c r="D84" s="8">
        <v>3000</v>
      </c>
      <c r="E84" s="5">
        <v>11850.08</v>
      </c>
      <c r="F84" s="8">
        <v>2970</v>
      </c>
      <c r="G84" s="5">
        <v>15984.2</v>
      </c>
      <c r="H84" s="8">
        <v>2970</v>
      </c>
      <c r="I84" s="5">
        <v>16999.8</v>
      </c>
      <c r="J84" s="8">
        <v>2970</v>
      </c>
      <c r="K84" s="5">
        <v>16999.8</v>
      </c>
      <c r="L84" s="8">
        <v>2970</v>
      </c>
      <c r="M84" s="16">
        <v>16999.8</v>
      </c>
    </row>
    <row r="85" spans="1:13" ht="24" customHeight="1" x14ac:dyDescent="0.25">
      <c r="A85" s="34" t="s">
        <v>5</v>
      </c>
      <c r="B85" s="35" t="s">
        <v>18</v>
      </c>
      <c r="C85" s="30" t="s">
        <v>50</v>
      </c>
      <c r="D85" s="36" t="s">
        <v>50</v>
      </c>
      <c r="E85" s="18">
        <f>SUM(E86:E86)</f>
        <v>179.09</v>
      </c>
      <c r="F85" s="36" t="s">
        <v>50</v>
      </c>
      <c r="G85" s="18">
        <v>1373.2</v>
      </c>
      <c r="H85" s="36" t="s">
        <v>50</v>
      </c>
      <c r="I85" s="18">
        <f>SUM(I86:I86)</f>
        <v>848</v>
      </c>
      <c r="J85" s="36" t="s">
        <v>50</v>
      </c>
      <c r="K85" s="18">
        <f>SUM(K86:K86)</f>
        <v>848</v>
      </c>
      <c r="L85" s="36" t="s">
        <v>50</v>
      </c>
      <c r="M85" s="37">
        <f>SUM(M86:M86)</f>
        <v>848</v>
      </c>
    </row>
    <row r="86" spans="1:13" ht="51" customHeight="1" thickBot="1" x14ac:dyDescent="0.3">
      <c r="A86" s="38" t="s">
        <v>19</v>
      </c>
      <c r="B86" s="41" t="s">
        <v>101</v>
      </c>
      <c r="C86" s="41" t="s">
        <v>32</v>
      </c>
      <c r="D86" s="8">
        <v>18</v>
      </c>
      <c r="E86" s="5">
        <v>179.09</v>
      </c>
      <c r="F86" s="8">
        <v>27</v>
      </c>
      <c r="G86" s="5">
        <v>848.2</v>
      </c>
      <c r="H86" s="8">
        <v>27</v>
      </c>
      <c r="I86" s="5">
        <v>848</v>
      </c>
      <c r="J86" s="8">
        <v>27</v>
      </c>
      <c r="K86" s="5">
        <v>848</v>
      </c>
      <c r="L86" s="8">
        <v>27</v>
      </c>
      <c r="M86" s="16">
        <v>848</v>
      </c>
    </row>
    <row r="87" spans="1:13" ht="35.25" customHeight="1" thickBot="1" x14ac:dyDescent="0.35">
      <c r="A87" s="47"/>
      <c r="B87" s="48" t="s">
        <v>86</v>
      </c>
      <c r="C87" s="49"/>
      <c r="D87" s="50" t="s">
        <v>50</v>
      </c>
      <c r="E87" s="51">
        <f>E72+E8</f>
        <v>1933427.6900000006</v>
      </c>
      <c r="F87" s="50" t="s">
        <v>50</v>
      </c>
      <c r="G87" s="51">
        <f>G72+G8</f>
        <v>2040320.8199999998</v>
      </c>
      <c r="H87" s="50" t="s">
        <v>50</v>
      </c>
      <c r="I87" s="51">
        <f>I8+I72</f>
        <v>2178513.7000000002</v>
      </c>
      <c r="J87" s="50" t="s">
        <v>50</v>
      </c>
      <c r="K87" s="51">
        <f>K8+K72</f>
        <v>2195579.3000000003</v>
      </c>
      <c r="L87" s="50" t="s">
        <v>50</v>
      </c>
      <c r="M87" s="52">
        <f>M8+M72</f>
        <v>2188771.3000000003</v>
      </c>
    </row>
    <row r="88" spans="1:13" ht="15.75" x14ac:dyDescent="0.25">
      <c r="A88" s="53"/>
      <c r="B88" s="54"/>
      <c r="C88" s="54"/>
      <c r="D88" s="55"/>
      <c r="E88" s="56"/>
      <c r="F88" s="55"/>
      <c r="G88" s="56"/>
      <c r="H88" s="57"/>
      <c r="I88" s="58"/>
      <c r="J88" s="57"/>
      <c r="K88" s="58"/>
      <c r="L88" s="57"/>
    </row>
    <row r="89" spans="1:13" ht="15.75" x14ac:dyDescent="0.25">
      <c r="A89" s="53"/>
      <c r="B89" s="54"/>
      <c r="C89" s="54"/>
      <c r="D89" s="55"/>
      <c r="E89" s="56"/>
      <c r="F89" s="55"/>
      <c r="G89" s="56"/>
      <c r="H89" s="57"/>
      <c r="I89" s="58"/>
      <c r="J89" s="57"/>
      <c r="K89" s="58"/>
      <c r="L89" s="57"/>
    </row>
    <row r="90" spans="1:13" ht="15.75" x14ac:dyDescent="0.25">
      <c r="A90" s="53"/>
      <c r="B90" s="54"/>
      <c r="C90" s="54"/>
      <c r="D90" s="55"/>
      <c r="E90" s="56"/>
      <c r="F90" s="55"/>
      <c r="G90" s="56"/>
      <c r="H90" s="57"/>
      <c r="I90" s="58"/>
      <c r="J90" s="57"/>
      <c r="K90" s="58"/>
      <c r="L90" s="57"/>
    </row>
    <row r="91" spans="1:13" ht="15.75" x14ac:dyDescent="0.25">
      <c r="A91" s="53"/>
      <c r="B91" s="54"/>
      <c r="C91" s="54"/>
      <c r="D91" s="55"/>
      <c r="E91" s="56"/>
      <c r="F91" s="55"/>
      <c r="G91" s="56"/>
      <c r="H91" s="57"/>
      <c r="I91" s="58"/>
      <c r="J91" s="57"/>
      <c r="K91" s="58"/>
      <c r="L91" s="57"/>
    </row>
    <row r="92" spans="1:13" ht="15.75" x14ac:dyDescent="0.25">
      <c r="A92" s="53"/>
      <c r="B92" s="54"/>
      <c r="C92" s="54"/>
      <c r="D92" s="55"/>
      <c r="E92" s="56"/>
      <c r="F92" s="55"/>
      <c r="G92" s="56"/>
      <c r="H92" s="57"/>
      <c r="I92" s="58"/>
      <c r="J92" s="57"/>
      <c r="K92" s="58"/>
      <c r="L92" s="57"/>
    </row>
    <row r="93" spans="1:13" ht="15.75" x14ac:dyDescent="0.25">
      <c r="A93" s="53"/>
      <c r="B93" s="54"/>
      <c r="C93" s="54"/>
      <c r="D93" s="55"/>
      <c r="E93" s="56"/>
      <c r="F93" s="55"/>
      <c r="G93" s="56"/>
      <c r="H93" s="57"/>
      <c r="I93" s="58"/>
      <c r="J93" s="57"/>
      <c r="K93" s="58"/>
      <c r="L93" s="57"/>
    </row>
    <row r="94" spans="1:13" ht="15.75" x14ac:dyDescent="0.25">
      <c r="A94" s="53"/>
      <c r="B94" s="54"/>
      <c r="C94" s="54"/>
      <c r="D94" s="55"/>
      <c r="E94" s="56"/>
      <c r="F94" s="55"/>
      <c r="G94" s="56"/>
      <c r="H94" s="57"/>
      <c r="I94" s="58"/>
      <c r="J94" s="57"/>
      <c r="K94" s="58"/>
      <c r="L94" s="57"/>
    </row>
    <row r="95" spans="1:13" ht="15.75" x14ac:dyDescent="0.25">
      <c r="A95" s="53"/>
      <c r="B95" s="54"/>
      <c r="C95" s="54"/>
      <c r="D95" s="55"/>
      <c r="E95" s="56"/>
      <c r="F95" s="55"/>
      <c r="G95" s="56"/>
      <c r="H95" s="57"/>
      <c r="I95" s="58"/>
      <c r="J95" s="57"/>
      <c r="K95" s="58"/>
      <c r="L95" s="57"/>
    </row>
    <row r="96" spans="1:13" ht="15.75" x14ac:dyDescent="0.25">
      <c r="A96" s="53"/>
      <c r="B96" s="54"/>
      <c r="C96" s="54"/>
      <c r="D96" s="55"/>
      <c r="E96" s="56"/>
      <c r="F96" s="55"/>
      <c r="G96" s="56"/>
      <c r="H96" s="57"/>
      <c r="I96" s="58"/>
      <c r="J96" s="57"/>
      <c r="K96" s="58"/>
      <c r="L96" s="57"/>
    </row>
  </sheetData>
  <mergeCells count="17">
    <mergeCell ref="E55:E56"/>
    <mergeCell ref="A2:M3"/>
    <mergeCell ref="A71:M71"/>
    <mergeCell ref="N74:N75"/>
    <mergeCell ref="J5:K5"/>
    <mergeCell ref="L5:M5"/>
    <mergeCell ref="A7:M7"/>
    <mergeCell ref="H5:I5"/>
    <mergeCell ref="C4:C6"/>
    <mergeCell ref="B4:B6"/>
    <mergeCell ref="A4:A6"/>
    <mergeCell ref="H4:M4"/>
    <mergeCell ref="D4:E4"/>
    <mergeCell ref="D5:E5"/>
    <mergeCell ref="F4:G4"/>
    <mergeCell ref="F5:G5"/>
    <mergeCell ref="C55:C57"/>
  </mergeCells>
  <pageMargins left="0.78740157480314965" right="0.39370078740157483" top="0.78740157480314965" bottom="0.70866141732283472" header="0.31496062992125984" footer="0.31496062992125984"/>
  <pageSetup paperSize="8" scale="55" firstPageNumber="526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Арсланова Альбина</dc:creator>
  <cp:lastModifiedBy>Абдуллина С.Ч.</cp:lastModifiedBy>
  <cp:lastPrinted>2022-11-03T06:01:18Z</cp:lastPrinted>
  <dcterms:created xsi:type="dcterms:W3CDTF">2017-11-03T02:29:30Z</dcterms:created>
  <dcterms:modified xsi:type="dcterms:W3CDTF">2022-11-03T06:19:19Z</dcterms:modified>
</cp:coreProperties>
</file>