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Проект бюджета на 2023-2025  ДУМА\"/>
    </mc:Choice>
  </mc:AlternateContent>
  <xr:revisionPtr revIDLastSave="0" documentId="13_ncr:1_{E49B7BA9-1742-4114-B137-E12501207F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граммы с отклонениями" sheetId="10" r:id="rId1"/>
  </sheets>
  <definedNames>
    <definedName name="_xlnm.Print_Titles" localSheetId="0">'программы с отклонениями'!$5:$7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0" l="1"/>
  <c r="I27" i="10"/>
  <c r="I38" i="10"/>
  <c r="D9" i="10" l="1"/>
  <c r="D10" i="10"/>
  <c r="D14" i="10"/>
  <c r="D24" i="10"/>
  <c r="D25" i="10" l="1"/>
  <c r="D15" i="10"/>
  <c r="G36" i="10" l="1"/>
  <c r="G27" i="10" s="1"/>
  <c r="F36" i="10"/>
  <c r="F27" i="10" s="1"/>
  <c r="E36" i="10"/>
  <c r="E27" i="10" s="1"/>
  <c r="D36" i="10"/>
  <c r="D27" i="10" s="1"/>
  <c r="C25" i="10"/>
  <c r="C15" i="10" l="1"/>
  <c r="C36" i="10" l="1"/>
  <c r="C27" i="10" s="1"/>
  <c r="H31" i="10"/>
  <c r="I37" i="10"/>
  <c r="H37" i="10"/>
  <c r="I35" i="10"/>
  <c r="H35" i="10"/>
  <c r="I34" i="10"/>
  <c r="H34" i="10"/>
  <c r="I33" i="10"/>
  <c r="H33" i="10"/>
  <c r="I32" i="10"/>
  <c r="H32" i="10"/>
  <c r="I31" i="10"/>
  <c r="I30" i="10"/>
  <c r="H30" i="10"/>
  <c r="H29" i="10"/>
  <c r="I28" i="10"/>
  <c r="H28" i="10"/>
  <c r="C8" i="10" l="1"/>
  <c r="C38" i="10" s="1"/>
  <c r="I36" i="10"/>
  <c r="H36" i="10"/>
  <c r="H27" i="10" s="1"/>
  <c r="I9" i="10" l="1"/>
  <c r="H9" i="10"/>
  <c r="G8" i="10" l="1"/>
  <c r="G38" i="10" s="1"/>
  <c r="F8" i="10"/>
  <c r="F38" i="10" s="1"/>
  <c r="E8" i="10"/>
  <c r="E38" i="10" s="1"/>
  <c r="D8" i="10"/>
  <c r="D38" i="10" s="1"/>
  <c r="H23" i="10" l="1"/>
  <c r="I23" i="10"/>
  <c r="H10" i="10"/>
  <c r="H20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4" i="10"/>
  <c r="I25" i="10"/>
  <c r="I26" i="10"/>
  <c r="H11" i="10"/>
  <c r="H12" i="10"/>
  <c r="H13" i="10"/>
  <c r="H14" i="10"/>
  <c r="H15" i="10"/>
  <c r="H16" i="10"/>
  <c r="H17" i="10"/>
  <c r="H18" i="10"/>
  <c r="H19" i="10"/>
  <c r="H21" i="10"/>
  <c r="H22" i="10"/>
  <c r="H24" i="10"/>
  <c r="H25" i="10"/>
  <c r="H26" i="10"/>
  <c r="I8" i="10" l="1"/>
  <c r="H8" i="10"/>
  <c r="H38" i="10" s="1"/>
</calcChain>
</file>

<file path=xl/sharedStrings.xml><?xml version="1.0" encoding="utf-8"?>
<sst xmlns="http://schemas.openxmlformats.org/spreadsheetml/2006/main" count="54" uniqueCount="54">
  <si>
    <t>Наименование</t>
  </si>
  <si>
    <t>КЦСР</t>
  </si>
  <si>
    <t>проект бюджета</t>
  </si>
  <si>
    <t>Всего на реализацию муниципальных программ</t>
  </si>
  <si>
    <t>5200000000</t>
  </si>
  <si>
    <t>5300000000</t>
  </si>
  <si>
    <t>5600000000</t>
  </si>
  <si>
    <t>6100000000</t>
  </si>
  <si>
    <t>6200000000</t>
  </si>
  <si>
    <t>6500000000</t>
  </si>
  <si>
    <t>6800000000</t>
  </si>
  <si>
    <t>6900000000</t>
  </si>
  <si>
    <t>2023 год</t>
  </si>
  <si>
    <t>2024 год</t>
  </si>
  <si>
    <t>Муниципальная программа "Развитие образования в городе Радужный"</t>
  </si>
  <si>
    <t>Муниципальная программа "Доступная среда в городе Радужный"</t>
  </si>
  <si>
    <t>Муниципальная программа "Развитие муниципальной службы в администрации города Радужный"</t>
  </si>
  <si>
    <t>Муниципальная программа "Обеспечение доступным и комфортным жильем жителей города Радужный"</t>
  </si>
  <si>
    <t>Муниципальная программа "Развитие жилищно-коммунального комплекса и повышение энергетической эффективности в городе Радужный"</t>
  </si>
  <si>
    <t>Муниципальная программа "Обеспечение экологической безопасности города Радужный"</t>
  </si>
  <si>
    <t>Муниципальная программа "Развитие малого и среднего предпринимательства в городе Радужный"</t>
  </si>
  <si>
    <t xml:space="preserve"> Муниципальная программа "Управление муниципальными финансами  города Радужный"</t>
  </si>
  <si>
    <t>Муниципальная программа "Развитие гражданского общества города Радужный"</t>
  </si>
  <si>
    <t>Муниципальная программа "Управление муниципальным имуществом города Радужный"</t>
  </si>
  <si>
    <t>Муниципальная программа "Укрепление  межнационального и межконфессионального согласия, профилактика экстремизма в городе Радужный"</t>
  </si>
  <si>
    <t>Муниципальная программа "Организация отдыха, оздоровления, занятости детей, подростков и молодежи города Радужный"</t>
  </si>
  <si>
    <t>Муниципальная программа "Содействие занятости населения города Радужный"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</si>
  <si>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в городе Радужный "</t>
  </si>
  <si>
    <t>Непрограммные расходы</t>
  </si>
  <si>
    <t>9000000000</t>
  </si>
  <si>
    <t>Расходы на обеспечение функций органов местного самоуправления</t>
  </si>
  <si>
    <t>Председатель представительного органа муниципального образования</t>
  </si>
  <si>
    <t>Руководитель Счетной палаты города Радужный и его заместители</t>
  </si>
  <si>
    <t>Прочие мероприятия  органов местного самоуправления</t>
  </si>
  <si>
    <t>Условно утвержденные расходы</t>
  </si>
  <si>
    <t>Иные межбюджетные трансферты за счет средств резервного фонда Правительства ХМАО-Югры</t>
  </si>
  <si>
    <t>Реализация мероприятий</t>
  </si>
  <si>
    <t>Финансовое обеспечение мероприятий, связанных с профилактикой и устранением последствий распространения новой коронавирусной инфекции (COVID-19)  городе Радужный</t>
  </si>
  <si>
    <t>Субвенции на поддержку животноводства, переработки и реализации продукции животноводства</t>
  </si>
  <si>
    <t>90Е0100000</t>
  </si>
  <si>
    <t xml:space="preserve">Всего </t>
  </si>
  <si>
    <t>Исполнено за 2021 год</t>
  </si>
  <si>
    <t>Ожидаемое исполнение за 2022 год</t>
  </si>
  <si>
    <t>2025 год</t>
  </si>
  <si>
    <t>Отклонение проекта 2023 года  от исполнения 2021 года</t>
  </si>
  <si>
    <t>Отклонение проекта 2023 года  от ожидаемого исполнения 2022 года</t>
  </si>
  <si>
    <r>
      <t>Муниципальная программа "Обеспечение безопасности жизнедеятельности населения города Радужный"</t>
    </r>
    <r>
      <rPr>
        <sz val="16"/>
        <rFont val="Times New Roman"/>
        <family val="1"/>
        <charset val="204"/>
      </rPr>
      <t>*</t>
    </r>
  </si>
  <si>
    <r>
      <t>Муниципальная программа "Городская среда и транспортная система города Радужный"</t>
    </r>
    <r>
      <rPr>
        <sz val="16"/>
        <rFont val="Times New Roman"/>
        <family val="1"/>
        <charset val="204"/>
      </rPr>
      <t>**</t>
    </r>
  </si>
  <si>
    <r>
      <t>Муниципальная программа "Реализация отдельных государственных полномочий в сфере опеки и попечительства в городе Радужный"</t>
    </r>
    <r>
      <rPr>
        <sz val="16"/>
        <rFont val="Times New Roman"/>
        <family val="1"/>
        <charset val="204"/>
      </rPr>
      <t>***</t>
    </r>
  </si>
  <si>
    <t>Субвенции на поддержку и развитие  животноводства</t>
  </si>
  <si>
    <t>90Е0184350</t>
  </si>
  <si>
    <t xml:space="preserve">*Муниципальные программы «Профилактика правонарушений, терроризма, а так же минимизации и (или) ликвидации последствий его проявлений в городе Радужный» и «Защита населения и территорий от чрезвычайных ситуаций, обеспечение первичных мер пожарной безопасности в городе Радужный», действующие в 2022 году, начиная с 01.01.2023 года объединены в муниципальную программу «Обеспечение безопасности жизнедеятельности населения города Радужный». Данные по исполнению за 2021 год и ожидаемому исполнению за 2022 год приведены  в  сопоставимом  виде к 2023-2025 годам.
**Муниципальные программы «Развитие жилищно-коммунального комплекса и повышение энергетической эффективности в городе Радужный» и Муниципальная программа «Формирование современной городской среды в городе Радужный», действующие в 2022 году, начиная с 01.01.2023 года объединены в муниципальную программу Муниципальная программа «Городская среда и транспортная система города Радужный». Данные по исполнению за 2021 год и ожидаемому исполнению за 2022 год приведены  в  сопоставимом  виде к 2023-2025 годам.                                                                                                                                                                                                                                                                                                                                                            ***Муниципальная программа «Реализация отдельных государственных полномочий в сфере опеки и попечительства в городе Радужный», начиная с 01.01.2023 года прекращает свое действие. Исполнение государственных полномочий в соответствии с Законом Ханты-Мансийского автономного округа-Югры от 20.07.2007  №114-оз «О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по осуществлению деятельности по опеке и попечительству» с 01.01.2023 года осуществляется государственными органами власти автономного округа.                                                    
</t>
  </si>
  <si>
    <t>Сведения о расходах бюджета города Радужный по муниципальным программам и непрограммным направлениям деятельности на 2023 год и на плановый период 2024 и 2025 годов в сравнении с ожидаемым исполнением за 2022 год и отчетом за 2021 год</t>
  </si>
  <si>
    <t xml:space="preserve">Муниципальная программа "Развитие культуры,спорта и молодежной политики в городе Радужный"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</si>
</sst>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#,##0.00;[Red]\-#,##0.00;0.00"/>
    <numFmt numFmtId="167" formatCode="0000000"/>
    <numFmt numFmtId="168" formatCode="00\.00\.00"/>
    <numFmt numFmtId="169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" fillId="0" borderId="0"/>
  </cellStyleXfs>
  <cellXfs count="68">
    <xf numFmtId="0" fontId="0" fillId="0" borderId="0" xfId="0"/>
    <xf numFmtId="0" fontId="6" fillId="0" borderId="0" xfId="0" applyFont="1"/>
    <xf numFmtId="166" fontId="4" fillId="2" borderId="4" xfId="1" applyNumberFormat="1" applyFont="1" applyFill="1" applyBorder="1" applyAlignment="1" applyProtection="1">
      <alignment wrapText="1"/>
      <protection hidden="1"/>
    </xf>
    <xf numFmtId="166" fontId="4" fillId="2" borderId="6" xfId="1" applyNumberFormat="1" applyFont="1" applyFill="1" applyBorder="1" applyAlignment="1" applyProtection="1">
      <alignment wrapText="1"/>
      <protection hidden="1"/>
    </xf>
    <xf numFmtId="0" fontId="6" fillId="0" borderId="2" xfId="22" applyFont="1" applyBorder="1" applyAlignment="1">
      <alignment horizontal="center" wrapText="1"/>
    </xf>
    <xf numFmtId="0" fontId="6" fillId="0" borderId="0" xfId="0" applyFont="1" applyAlignment="1">
      <alignment horizontal="right"/>
    </xf>
    <xf numFmtId="166" fontId="4" fillId="2" borderId="12" xfId="1" applyNumberFormat="1" applyFont="1" applyFill="1" applyBorder="1" applyAlignment="1" applyProtection="1">
      <alignment wrapText="1"/>
      <protection hidden="1"/>
    </xf>
    <xf numFmtId="166" fontId="4" fillId="2" borderId="13" xfId="1" applyNumberFormat="1" applyFont="1" applyFill="1" applyBorder="1" applyAlignment="1" applyProtection="1">
      <alignment wrapText="1"/>
      <protection hidden="1"/>
    </xf>
    <xf numFmtId="0" fontId="4" fillId="0" borderId="14" xfId="1" applyNumberFormat="1" applyFont="1" applyFill="1" applyBorder="1" applyAlignment="1" applyProtection="1">
      <alignment horizontal="right" vertical="center" wrapText="1"/>
      <protection hidden="1"/>
    </xf>
    <xf numFmtId="167" fontId="4" fillId="0" borderId="15" xfId="1" applyNumberFormat="1" applyFont="1" applyFill="1" applyBorder="1" applyAlignment="1" applyProtection="1">
      <alignment horizontal="right" vertical="center" wrapText="1"/>
      <protection hidden="1"/>
    </xf>
    <xf numFmtId="167" fontId="4" fillId="0" borderId="16" xfId="1" applyNumberFormat="1" applyFont="1" applyFill="1" applyBorder="1" applyAlignment="1" applyProtection="1">
      <alignment horizontal="right" vertical="center" wrapText="1"/>
      <protection hidden="1"/>
    </xf>
    <xf numFmtId="167" fontId="4" fillId="0" borderId="17" xfId="1" applyNumberFormat="1" applyFont="1" applyFill="1" applyBorder="1" applyAlignment="1" applyProtection="1">
      <alignment horizontal="right" vertical="center" wrapText="1"/>
      <protection hidden="1"/>
    </xf>
    <xf numFmtId="167" fontId="4" fillId="0" borderId="14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19" xfId="1" applyNumberFormat="1" applyFont="1" applyFill="1" applyBorder="1" applyAlignment="1" applyProtection="1">
      <alignment vertical="center" wrapText="1"/>
      <protection hidden="1"/>
    </xf>
    <xf numFmtId="168" fontId="4" fillId="0" borderId="20" xfId="1" applyNumberFormat="1" applyFont="1" applyFill="1" applyBorder="1" applyAlignment="1" applyProtection="1">
      <alignment vertical="center" wrapText="1"/>
      <protection hidden="1"/>
    </xf>
    <xf numFmtId="166" fontId="4" fillId="2" borderId="4" xfId="17" applyNumberFormat="1" applyFont="1" applyFill="1" applyBorder="1" applyAlignment="1" applyProtection="1">
      <protection hidden="1"/>
    </xf>
    <xf numFmtId="166" fontId="4" fillId="2" borderId="4" xfId="19" applyNumberFormat="1" applyFont="1" applyFill="1" applyBorder="1" applyAlignment="1" applyProtection="1">
      <protection hidden="1"/>
    </xf>
    <xf numFmtId="166" fontId="4" fillId="2" borderId="4" xfId="20" applyNumberFormat="1" applyFont="1" applyFill="1" applyBorder="1" applyAlignment="1" applyProtection="1">
      <protection hidden="1"/>
    </xf>
    <xf numFmtId="0" fontId="6" fillId="0" borderId="0" xfId="0" applyFont="1" applyFill="1"/>
    <xf numFmtId="166" fontId="4" fillId="0" borderId="5" xfId="1" applyNumberFormat="1" applyFont="1" applyFill="1" applyBorder="1" applyAlignment="1" applyProtection="1">
      <protection hidden="1"/>
    </xf>
    <xf numFmtId="166" fontId="4" fillId="0" borderId="4" xfId="1" applyNumberFormat="1" applyFont="1" applyFill="1" applyBorder="1" applyAlignment="1" applyProtection="1">
      <protection hidden="1"/>
    </xf>
    <xf numFmtId="169" fontId="6" fillId="0" borderId="0" xfId="0" applyNumberFormat="1" applyFont="1" applyFill="1"/>
    <xf numFmtId="0" fontId="10" fillId="0" borderId="0" xfId="0" applyFont="1"/>
    <xf numFmtId="169" fontId="10" fillId="0" borderId="0" xfId="0" applyNumberFormat="1" applyFont="1"/>
    <xf numFmtId="166" fontId="4" fillId="3" borderId="4" xfId="1" applyNumberFormat="1" applyFont="1" applyFill="1" applyBorder="1" applyAlignment="1" applyProtection="1">
      <protection hidden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9" xfId="0" applyFont="1" applyBorder="1"/>
    <xf numFmtId="166" fontId="4" fillId="2" borderId="6" xfId="17" applyNumberFormat="1" applyFont="1" applyFill="1" applyBorder="1" applyAlignment="1" applyProtection="1">
      <protection hidden="1"/>
    </xf>
    <xf numFmtId="0" fontId="12" fillId="0" borderId="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6" fontId="4" fillId="2" borderId="22" xfId="20" applyNumberFormat="1" applyFont="1" applyFill="1" applyBorder="1" applyAlignment="1" applyProtection="1">
      <protection hidden="1"/>
    </xf>
    <xf numFmtId="166" fontId="4" fillId="3" borderId="22" xfId="1" applyNumberFormat="1" applyFont="1" applyFill="1" applyBorder="1" applyAlignment="1" applyProtection="1">
      <protection hidden="1"/>
    </xf>
    <xf numFmtId="166" fontId="4" fillId="2" borderId="22" xfId="1" applyNumberFormat="1" applyFont="1" applyFill="1" applyBorder="1" applyAlignment="1" applyProtection="1">
      <alignment wrapText="1"/>
      <protection hidden="1"/>
    </xf>
    <xf numFmtId="166" fontId="4" fillId="2" borderId="24" xfId="1" applyNumberFormat="1" applyFont="1" applyFill="1" applyBorder="1" applyAlignment="1" applyProtection="1">
      <alignment wrapText="1"/>
      <protection hidden="1"/>
    </xf>
    <xf numFmtId="168" fontId="4" fillId="0" borderId="23" xfId="1" applyNumberFormat="1" applyFont="1" applyFill="1" applyBorder="1" applyAlignment="1" applyProtection="1">
      <alignment vertical="center" wrapText="1"/>
      <protection hidden="1"/>
    </xf>
    <xf numFmtId="167" fontId="4" fillId="0" borderId="25" xfId="1" applyNumberFormat="1" applyFont="1" applyFill="1" applyBorder="1" applyAlignment="1" applyProtection="1">
      <alignment horizontal="right" vertical="center" wrapText="1"/>
      <protection hidden="1"/>
    </xf>
    <xf numFmtId="166" fontId="4" fillId="0" borderId="6" xfId="1" applyNumberFormat="1" applyFont="1" applyFill="1" applyBorder="1" applyAlignment="1" applyProtection="1">
      <protection hidden="1"/>
    </xf>
    <xf numFmtId="166" fontId="4" fillId="2" borderId="6" xfId="20" applyNumberFormat="1" applyFont="1" applyFill="1" applyBorder="1" applyAlignment="1" applyProtection="1"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167" fontId="13" fillId="0" borderId="26" xfId="1" applyNumberFormat="1" applyFont="1" applyFill="1" applyBorder="1" applyAlignment="1" applyProtection="1">
      <alignment horizontal="right" vertical="center" wrapText="1"/>
      <protection hidden="1"/>
    </xf>
    <xf numFmtId="166" fontId="13" fillId="0" borderId="27" xfId="1" applyNumberFormat="1" applyFont="1" applyFill="1" applyBorder="1" applyAlignment="1" applyProtection="1">
      <protection hidden="1"/>
    </xf>
    <xf numFmtId="0" fontId="13" fillId="0" borderId="2" xfId="1" applyNumberFormat="1" applyFont="1" applyFill="1" applyBorder="1" applyAlignment="1" applyProtection="1">
      <protection hidden="1"/>
    </xf>
    <xf numFmtId="166" fontId="13" fillId="0" borderId="1" xfId="1" applyNumberFormat="1" applyFont="1" applyFill="1" applyBorder="1" applyAlignment="1" applyProtection="1">
      <protection hidden="1"/>
    </xf>
    <xf numFmtId="166" fontId="13" fillId="0" borderId="2" xfId="1" applyNumberFormat="1" applyFont="1" applyFill="1" applyBorder="1" applyAlignment="1" applyProtection="1">
      <protection hidden="1"/>
    </xf>
    <xf numFmtId="166" fontId="13" fillId="3" borderId="1" xfId="1" applyNumberFormat="1" applyFont="1" applyFill="1" applyBorder="1" applyAlignment="1" applyProtection="1">
      <protection hidden="1"/>
    </xf>
    <xf numFmtId="168" fontId="4" fillId="0" borderId="28" xfId="1" applyNumberFormat="1" applyFont="1" applyFill="1" applyBorder="1" applyAlignment="1" applyProtection="1">
      <alignment vertical="center" wrapText="1"/>
      <protection hidden="1"/>
    </xf>
    <xf numFmtId="167" fontId="4" fillId="0" borderId="29" xfId="1" applyNumberFormat="1" applyFont="1" applyFill="1" applyBorder="1" applyAlignment="1" applyProtection="1">
      <alignment horizontal="right" vertical="center" wrapText="1"/>
      <protection hidden="1"/>
    </xf>
    <xf numFmtId="166" fontId="4" fillId="0" borderId="30" xfId="1" applyNumberFormat="1" applyFont="1" applyFill="1" applyBorder="1" applyAlignment="1" applyProtection="1">
      <protection hidden="1"/>
    </xf>
    <xf numFmtId="166" fontId="4" fillId="2" borderId="30" xfId="20" applyNumberFormat="1" applyFont="1" applyFill="1" applyBorder="1" applyAlignment="1" applyProtection="1">
      <protection hidden="1"/>
    </xf>
    <xf numFmtId="166" fontId="4" fillId="2" borderId="30" xfId="1" applyNumberFormat="1" applyFont="1" applyFill="1" applyBorder="1" applyAlignment="1" applyProtection="1">
      <alignment wrapText="1"/>
      <protection hidden="1"/>
    </xf>
    <xf numFmtId="166" fontId="4" fillId="2" borderId="31" xfId="1" applyNumberFormat="1" applyFont="1" applyFill="1" applyBorder="1" applyAlignment="1" applyProtection="1">
      <alignment wrapText="1"/>
      <protection hidden="1"/>
    </xf>
    <xf numFmtId="169" fontId="6" fillId="0" borderId="0" xfId="0" applyNumberFormat="1" applyFont="1"/>
    <xf numFmtId="0" fontId="13" fillId="0" borderId="2" xfId="0" applyFont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2" fillId="0" borderId="8" xfId="21" applyNumberFormat="1" applyFont="1" applyFill="1" applyBorder="1" applyAlignment="1" applyProtection="1">
      <alignment horizontal="center" vertical="top" wrapText="1"/>
      <protection hidden="1"/>
    </xf>
    <xf numFmtId="0" fontId="2" fillId="0" borderId="9" xfId="21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23">
    <cellStyle name="Обычный" xfId="0" builtinId="0"/>
    <cellStyle name="Обычный 2" xfId="1" xr:uid="{00000000-0005-0000-0000-000001000000}"/>
    <cellStyle name="Обычный 2 10" xfId="13" xr:uid="{00000000-0005-0000-0000-000002000000}"/>
    <cellStyle name="Обычный 2 11" xfId="14" xr:uid="{00000000-0005-0000-0000-000003000000}"/>
    <cellStyle name="Обычный 2 12" xfId="15" xr:uid="{00000000-0005-0000-0000-000004000000}"/>
    <cellStyle name="Обычный 2 13" xfId="16" xr:uid="{00000000-0005-0000-0000-000005000000}"/>
    <cellStyle name="Обычный 2 14" xfId="17" xr:uid="{00000000-0005-0000-0000-000006000000}"/>
    <cellStyle name="Обычный 2 15" xfId="18" xr:uid="{00000000-0005-0000-0000-000007000000}"/>
    <cellStyle name="Обычный 2 16" xfId="19" xr:uid="{00000000-0005-0000-0000-000008000000}"/>
    <cellStyle name="Обычный 2 17" xfId="20" xr:uid="{00000000-0005-0000-0000-000009000000}"/>
    <cellStyle name="Обычный 2 2" xfId="5" xr:uid="{00000000-0005-0000-0000-00000A000000}"/>
    <cellStyle name="Обычный 2 3" xfId="6" xr:uid="{00000000-0005-0000-0000-00000B000000}"/>
    <cellStyle name="Обычный 2 4" xfId="7" xr:uid="{00000000-0005-0000-0000-00000C000000}"/>
    <cellStyle name="Обычный 2 5" xfId="8" xr:uid="{00000000-0005-0000-0000-00000D000000}"/>
    <cellStyle name="Обычный 2 6" xfId="9" xr:uid="{00000000-0005-0000-0000-00000E000000}"/>
    <cellStyle name="Обычный 2 7" xfId="10" xr:uid="{00000000-0005-0000-0000-00000F000000}"/>
    <cellStyle name="Обычный 2 8" xfId="11" xr:uid="{00000000-0005-0000-0000-000010000000}"/>
    <cellStyle name="Обычный 2 9" xfId="12" xr:uid="{00000000-0005-0000-0000-000011000000}"/>
    <cellStyle name="Обычный 3" xfId="2" xr:uid="{00000000-0005-0000-0000-000012000000}"/>
    <cellStyle name="Обычный 3 2 2" xfId="22" xr:uid="{00000000-0005-0000-0000-000013000000}"/>
    <cellStyle name="Обычный_tmp 3" xfId="21" xr:uid="{00000000-0005-0000-0000-000014000000}"/>
    <cellStyle name="Тысячи [0]_Лист1" xfId="3" xr:uid="{00000000-0005-0000-0000-000015000000}"/>
    <cellStyle name="Тысячи_Лист1" xfId="4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K43"/>
  <sheetViews>
    <sheetView tabSelected="1" zoomScaleNormal="100" workbookViewId="0">
      <selection activeCell="A39" sqref="A39:I39"/>
    </sheetView>
  </sheetViews>
  <sheetFormatPr defaultColWidth="9.140625" defaultRowHeight="15" x14ac:dyDescent="0.25"/>
  <cols>
    <col min="1" max="1" width="83.85546875" style="1" customWidth="1"/>
    <col min="2" max="2" width="16" style="1" customWidth="1"/>
    <col min="3" max="3" width="18.140625" style="1" customWidth="1"/>
    <col min="4" max="4" width="22.5703125" style="19" customWidth="1"/>
    <col min="5" max="6" width="18.5703125" style="23" customWidth="1"/>
    <col min="7" max="7" width="17.28515625" style="23" customWidth="1"/>
    <col min="8" max="8" width="20.42578125" style="1" customWidth="1"/>
    <col min="9" max="9" width="19.42578125" style="1" customWidth="1"/>
    <col min="10" max="10" width="9.140625" style="1"/>
    <col min="11" max="11" width="10.5703125" style="1" bestFit="1" customWidth="1"/>
    <col min="12" max="16384" width="9.140625" style="1"/>
  </cols>
  <sheetData>
    <row r="1" spans="1:9" x14ac:dyDescent="0.25">
      <c r="I1" s="5"/>
    </row>
    <row r="2" spans="1:9" ht="51" customHeight="1" x14ac:dyDescent="0.3">
      <c r="A2" s="61" t="s">
        <v>52</v>
      </c>
      <c r="B2" s="61"/>
      <c r="C2" s="61"/>
      <c r="D2" s="61"/>
      <c r="E2" s="61"/>
      <c r="F2" s="61"/>
      <c r="G2" s="61"/>
      <c r="H2" s="61"/>
      <c r="I2" s="61"/>
    </row>
    <row r="4" spans="1:9" ht="15.75" thickBot="1" x14ac:dyDescent="0.3"/>
    <row r="5" spans="1:9" ht="16.5" customHeight="1" thickBot="1" x14ac:dyDescent="0.3">
      <c r="A5" s="62" t="s">
        <v>0</v>
      </c>
      <c r="B5" s="62" t="s">
        <v>1</v>
      </c>
      <c r="C5" s="64" t="s">
        <v>41</v>
      </c>
      <c r="D5" s="64" t="s">
        <v>42</v>
      </c>
      <c r="E5" s="66" t="s">
        <v>2</v>
      </c>
      <c r="F5" s="67"/>
      <c r="G5" s="67"/>
      <c r="H5" s="59" t="s">
        <v>44</v>
      </c>
      <c r="I5" s="59" t="s">
        <v>45</v>
      </c>
    </row>
    <row r="6" spans="1:9" ht="61.9" customHeight="1" thickBot="1" x14ac:dyDescent="0.3">
      <c r="A6" s="63"/>
      <c r="B6" s="63"/>
      <c r="C6" s="65"/>
      <c r="D6" s="65"/>
      <c r="E6" s="26" t="s">
        <v>12</v>
      </c>
      <c r="F6" s="26" t="s">
        <v>13</v>
      </c>
      <c r="G6" s="27" t="s">
        <v>43</v>
      </c>
      <c r="H6" s="60"/>
      <c r="I6" s="60"/>
    </row>
    <row r="7" spans="1:9" ht="15.75" thickBot="1" x14ac:dyDescent="0.3">
      <c r="A7" s="28">
        <v>1</v>
      </c>
      <c r="B7" s="29">
        <v>2</v>
      </c>
      <c r="C7" s="29">
        <v>3</v>
      </c>
      <c r="D7" s="30">
        <v>4</v>
      </c>
      <c r="E7" s="33">
        <v>5</v>
      </c>
      <c r="F7" s="34">
        <v>6</v>
      </c>
      <c r="G7" s="34">
        <v>7</v>
      </c>
      <c r="H7" s="4">
        <v>8</v>
      </c>
      <c r="I7" s="4">
        <v>9</v>
      </c>
    </row>
    <row r="8" spans="1:9" ht="25.5" customHeight="1" thickBot="1" x14ac:dyDescent="0.35">
      <c r="A8" s="31" t="s">
        <v>3</v>
      </c>
      <c r="B8" s="46"/>
      <c r="C8" s="47">
        <f t="shared" ref="C8:I8" si="0">SUM(C9:C26)</f>
        <v>3093639.0300000003</v>
      </c>
      <c r="D8" s="47">
        <f t="shared" si="0"/>
        <v>3291515.6500000004</v>
      </c>
      <c r="E8" s="48">
        <f t="shared" si="0"/>
        <v>3246457.1999999993</v>
      </c>
      <c r="F8" s="47">
        <f t="shared" si="0"/>
        <v>3142977.1999999997</v>
      </c>
      <c r="G8" s="47">
        <f t="shared" si="0"/>
        <v>3097776.8999999994</v>
      </c>
      <c r="H8" s="49">
        <f t="shared" si="0"/>
        <v>152818.16999999998</v>
      </c>
      <c r="I8" s="49">
        <f t="shared" si="0"/>
        <v>-45058.45</v>
      </c>
    </row>
    <row r="9" spans="1:9" ht="39" customHeight="1" x14ac:dyDescent="0.3">
      <c r="A9" s="13" t="s">
        <v>14</v>
      </c>
      <c r="B9" s="8">
        <v>5100000000</v>
      </c>
      <c r="C9" s="20">
        <v>1629688.76</v>
      </c>
      <c r="D9" s="20">
        <f>1729448.77+2322.4</f>
        <v>1731771.17</v>
      </c>
      <c r="E9" s="32">
        <v>1788223</v>
      </c>
      <c r="F9" s="32">
        <v>1787680.3</v>
      </c>
      <c r="G9" s="32">
        <v>1777976</v>
      </c>
      <c r="H9" s="3">
        <f>E9-C9</f>
        <v>158534.24</v>
      </c>
      <c r="I9" s="6">
        <f>E9-D9</f>
        <v>56451.830000000075</v>
      </c>
    </row>
    <row r="10" spans="1:9" ht="37.5" x14ac:dyDescent="0.3">
      <c r="A10" s="14" t="s">
        <v>53</v>
      </c>
      <c r="B10" s="9" t="s">
        <v>4</v>
      </c>
      <c r="C10" s="21">
        <v>509533.9</v>
      </c>
      <c r="D10" s="21">
        <f>519828.62+9442.8</f>
        <v>529271.42000000004</v>
      </c>
      <c r="E10" s="16">
        <v>540640.6</v>
      </c>
      <c r="F10" s="16">
        <v>544083.1</v>
      </c>
      <c r="G10" s="16">
        <v>546350.80000000005</v>
      </c>
      <c r="H10" s="2">
        <f>E10-C10</f>
        <v>31106.699999999953</v>
      </c>
      <c r="I10" s="7">
        <f t="shared" ref="I10:I26" si="1">E10-D10</f>
        <v>11369.179999999935</v>
      </c>
    </row>
    <row r="11" spans="1:9" ht="18.75" x14ac:dyDescent="0.3">
      <c r="A11" s="14" t="s">
        <v>15</v>
      </c>
      <c r="B11" s="9" t="s">
        <v>5</v>
      </c>
      <c r="C11" s="21">
        <v>4653.49</v>
      </c>
      <c r="D11" s="21">
        <v>4466.7</v>
      </c>
      <c r="E11" s="16">
        <v>5300</v>
      </c>
      <c r="F11" s="16">
        <v>3052</v>
      </c>
      <c r="G11" s="16">
        <v>24</v>
      </c>
      <c r="H11" s="2">
        <f t="shared" ref="H11:H26" si="2">E11-C11</f>
        <v>646.51000000000022</v>
      </c>
      <c r="I11" s="7">
        <f t="shared" si="1"/>
        <v>833.30000000000018</v>
      </c>
    </row>
    <row r="12" spans="1:9" ht="37.5" x14ac:dyDescent="0.3">
      <c r="A12" s="14" t="s">
        <v>16</v>
      </c>
      <c r="B12" s="9" t="s">
        <v>6</v>
      </c>
      <c r="C12" s="21">
        <v>403.21</v>
      </c>
      <c r="D12" s="21">
        <v>1571.6</v>
      </c>
      <c r="E12" s="16">
        <v>1790</v>
      </c>
      <c r="F12" s="16">
        <v>1790</v>
      </c>
      <c r="G12" s="16">
        <v>1790</v>
      </c>
      <c r="H12" s="2">
        <f t="shared" si="2"/>
        <v>1386.79</v>
      </c>
      <c r="I12" s="7">
        <f t="shared" si="1"/>
        <v>218.40000000000009</v>
      </c>
    </row>
    <row r="13" spans="1:9" ht="37.5" x14ac:dyDescent="0.3">
      <c r="A13" s="14" t="s">
        <v>17</v>
      </c>
      <c r="B13" s="9">
        <v>5700000000</v>
      </c>
      <c r="C13" s="21">
        <v>14927.4</v>
      </c>
      <c r="D13" s="21">
        <v>23527.01</v>
      </c>
      <c r="E13" s="17">
        <v>34135.519999999997</v>
      </c>
      <c r="F13" s="17">
        <v>37159.1</v>
      </c>
      <c r="G13" s="17">
        <v>38461.699999999997</v>
      </c>
      <c r="H13" s="2">
        <f t="shared" si="2"/>
        <v>19208.119999999995</v>
      </c>
      <c r="I13" s="7">
        <f t="shared" si="1"/>
        <v>10608.509999999998</v>
      </c>
    </row>
    <row r="14" spans="1:9" ht="56.25" x14ac:dyDescent="0.3">
      <c r="A14" s="14" t="s">
        <v>18</v>
      </c>
      <c r="B14" s="9">
        <v>5800000000</v>
      </c>
      <c r="C14" s="21">
        <v>92474</v>
      </c>
      <c r="D14" s="21">
        <f>77936.2+1287</f>
        <v>79223.199999999997</v>
      </c>
      <c r="E14" s="17">
        <v>73934</v>
      </c>
      <c r="F14" s="17">
        <v>88883.3</v>
      </c>
      <c r="G14" s="17">
        <v>89193</v>
      </c>
      <c r="H14" s="2">
        <f t="shared" si="2"/>
        <v>-18540</v>
      </c>
      <c r="I14" s="7">
        <f t="shared" si="1"/>
        <v>-5289.1999999999971</v>
      </c>
    </row>
    <row r="15" spans="1:9" ht="39" x14ac:dyDescent="0.3">
      <c r="A15" s="14" t="s">
        <v>46</v>
      </c>
      <c r="B15" s="9">
        <v>6000000000</v>
      </c>
      <c r="C15" s="21">
        <f>4520.38+9698.22</f>
        <v>14218.599999999999</v>
      </c>
      <c r="D15" s="21">
        <f>6668.45+10946.95</f>
        <v>17615.400000000001</v>
      </c>
      <c r="E15" s="17">
        <v>10118.9</v>
      </c>
      <c r="F15" s="17">
        <v>6203.6</v>
      </c>
      <c r="G15" s="17">
        <v>6097.6</v>
      </c>
      <c r="H15" s="2">
        <f t="shared" si="2"/>
        <v>-4099.6999999999989</v>
      </c>
      <c r="I15" s="7">
        <f t="shared" si="1"/>
        <v>-7496.5000000000018</v>
      </c>
    </row>
    <row r="16" spans="1:9" ht="60.6" customHeight="1" x14ac:dyDescent="0.3">
      <c r="A16" s="14" t="s">
        <v>19</v>
      </c>
      <c r="B16" s="9" t="s">
        <v>7</v>
      </c>
      <c r="C16" s="21">
        <v>647.49</v>
      </c>
      <c r="D16" s="21">
        <v>553.4</v>
      </c>
      <c r="E16" s="17">
        <v>1446</v>
      </c>
      <c r="F16" s="17">
        <v>905</v>
      </c>
      <c r="G16" s="17">
        <v>905</v>
      </c>
      <c r="H16" s="2">
        <f t="shared" si="2"/>
        <v>798.51</v>
      </c>
      <c r="I16" s="7">
        <f t="shared" si="1"/>
        <v>892.6</v>
      </c>
    </row>
    <row r="17" spans="1:9" ht="37.5" x14ac:dyDescent="0.3">
      <c r="A17" s="14" t="s">
        <v>20</v>
      </c>
      <c r="B17" s="9" t="s">
        <v>8</v>
      </c>
      <c r="C17" s="21">
        <v>2767.9</v>
      </c>
      <c r="D17" s="21">
        <v>3581.3</v>
      </c>
      <c r="E17" s="17">
        <v>2737.38</v>
      </c>
      <c r="F17" s="17">
        <v>2737.38</v>
      </c>
      <c r="G17" s="17">
        <v>2737.38</v>
      </c>
      <c r="H17" s="2">
        <f t="shared" si="2"/>
        <v>-30.519999999999982</v>
      </c>
      <c r="I17" s="7">
        <f t="shared" si="1"/>
        <v>-843.92000000000007</v>
      </c>
    </row>
    <row r="18" spans="1:9" ht="37.5" x14ac:dyDescent="0.3">
      <c r="A18" s="14" t="s">
        <v>21</v>
      </c>
      <c r="B18" s="9" t="s">
        <v>9</v>
      </c>
      <c r="C18" s="21">
        <v>36350.449999999997</v>
      </c>
      <c r="D18" s="21">
        <v>37647.230000000003</v>
      </c>
      <c r="E18" s="17">
        <v>45215</v>
      </c>
      <c r="F18" s="17">
        <v>46722</v>
      </c>
      <c r="G18" s="17">
        <v>46722</v>
      </c>
      <c r="H18" s="2">
        <f t="shared" si="2"/>
        <v>8864.5500000000029</v>
      </c>
      <c r="I18" s="7">
        <f t="shared" si="1"/>
        <v>7567.7699999999968</v>
      </c>
    </row>
    <row r="19" spans="1:9" ht="37.5" x14ac:dyDescent="0.3">
      <c r="A19" s="14" t="s">
        <v>22</v>
      </c>
      <c r="B19" s="9">
        <v>6600000000</v>
      </c>
      <c r="C19" s="21">
        <v>20895.61</v>
      </c>
      <c r="D19" s="21">
        <v>23138.23</v>
      </c>
      <c r="E19" s="17">
        <v>27160</v>
      </c>
      <c r="F19" s="17">
        <v>22350</v>
      </c>
      <c r="G19" s="17">
        <v>22350</v>
      </c>
      <c r="H19" s="2">
        <f t="shared" si="2"/>
        <v>6264.3899999999994</v>
      </c>
      <c r="I19" s="7">
        <f t="shared" si="1"/>
        <v>4021.7700000000004</v>
      </c>
    </row>
    <row r="20" spans="1:9" ht="37.5" x14ac:dyDescent="0.3">
      <c r="A20" s="14" t="s">
        <v>23</v>
      </c>
      <c r="B20" s="9">
        <v>6700000000</v>
      </c>
      <c r="C20" s="21">
        <v>57656.3</v>
      </c>
      <c r="D20" s="21">
        <v>60052.91</v>
      </c>
      <c r="E20" s="18">
        <v>55244</v>
      </c>
      <c r="F20" s="18">
        <v>57128</v>
      </c>
      <c r="G20" s="18">
        <v>57128</v>
      </c>
      <c r="H20" s="2">
        <f>E20-C20</f>
        <v>-2412.3000000000029</v>
      </c>
      <c r="I20" s="7">
        <f t="shared" si="1"/>
        <v>-4808.9100000000035</v>
      </c>
    </row>
    <row r="21" spans="1:9" ht="56.25" x14ac:dyDescent="0.3">
      <c r="A21" s="14" t="s">
        <v>24</v>
      </c>
      <c r="B21" s="9" t="s">
        <v>10</v>
      </c>
      <c r="C21" s="21">
        <v>1141.3900000000001</v>
      </c>
      <c r="D21" s="21">
        <v>1287.8</v>
      </c>
      <c r="E21" s="18">
        <v>1506.5</v>
      </c>
      <c r="F21" s="18">
        <v>1071</v>
      </c>
      <c r="G21" s="18">
        <v>1071</v>
      </c>
      <c r="H21" s="2">
        <f t="shared" si="2"/>
        <v>365.1099999999999</v>
      </c>
      <c r="I21" s="7">
        <f t="shared" si="1"/>
        <v>218.70000000000005</v>
      </c>
    </row>
    <row r="22" spans="1:9" ht="37.5" x14ac:dyDescent="0.3">
      <c r="A22" s="14" t="s">
        <v>25</v>
      </c>
      <c r="B22" s="9" t="s">
        <v>11</v>
      </c>
      <c r="C22" s="21">
        <v>15151.97</v>
      </c>
      <c r="D22" s="21">
        <v>27740.1</v>
      </c>
      <c r="E22" s="18">
        <v>35200.300000000003</v>
      </c>
      <c r="F22" s="18">
        <v>35200.300000000003</v>
      </c>
      <c r="G22" s="18">
        <v>35200.300000000003</v>
      </c>
      <c r="H22" s="2">
        <f t="shared" si="2"/>
        <v>20048.330000000002</v>
      </c>
      <c r="I22" s="7">
        <f t="shared" si="1"/>
        <v>7460.2000000000044</v>
      </c>
    </row>
    <row r="23" spans="1:9" ht="37.5" x14ac:dyDescent="0.3">
      <c r="A23" s="15" t="s">
        <v>26</v>
      </c>
      <c r="B23" s="10">
        <v>7000000000</v>
      </c>
      <c r="C23" s="21">
        <v>5139.71</v>
      </c>
      <c r="D23" s="21">
        <v>4927.2</v>
      </c>
      <c r="E23" s="18">
        <v>5962.8</v>
      </c>
      <c r="F23" s="18">
        <v>5962.8</v>
      </c>
      <c r="G23" s="18">
        <v>5962.8</v>
      </c>
      <c r="H23" s="2">
        <f t="shared" si="2"/>
        <v>823.09000000000015</v>
      </c>
      <c r="I23" s="7">
        <f t="shared" si="1"/>
        <v>1035.6000000000004</v>
      </c>
    </row>
    <row r="24" spans="1:9" ht="75" x14ac:dyDescent="0.3">
      <c r="A24" s="15" t="s">
        <v>27</v>
      </c>
      <c r="B24" s="11">
        <v>7100000000</v>
      </c>
      <c r="C24" s="21">
        <v>293887.38</v>
      </c>
      <c r="D24" s="21">
        <f>304730.14+2220</f>
        <v>306950.14</v>
      </c>
      <c r="E24" s="18">
        <v>329835.3</v>
      </c>
      <c r="F24" s="18">
        <v>328198.2</v>
      </c>
      <c r="G24" s="18">
        <v>327844</v>
      </c>
      <c r="H24" s="2">
        <f t="shared" si="2"/>
        <v>35947.919999999984</v>
      </c>
      <c r="I24" s="7">
        <f t="shared" si="1"/>
        <v>22885.159999999974</v>
      </c>
    </row>
    <row r="25" spans="1:9" ht="39" x14ac:dyDescent="0.3">
      <c r="A25" s="14" t="s">
        <v>47</v>
      </c>
      <c r="B25" s="12">
        <v>7500000000</v>
      </c>
      <c r="C25" s="25">
        <f>166744.98+154238.34</f>
        <v>320983.32</v>
      </c>
      <c r="D25" s="25">
        <f>172307.1+171618.79</f>
        <v>343925.89</v>
      </c>
      <c r="E25" s="18">
        <v>288007.90000000002</v>
      </c>
      <c r="F25" s="18">
        <v>173851.12</v>
      </c>
      <c r="G25" s="18">
        <v>137963.32</v>
      </c>
      <c r="H25" s="2">
        <f t="shared" si="2"/>
        <v>-32975.419999999984</v>
      </c>
      <c r="I25" s="7">
        <f t="shared" si="1"/>
        <v>-55917.989999999991</v>
      </c>
    </row>
    <row r="26" spans="1:9" ht="58.5" thickBot="1" x14ac:dyDescent="0.35">
      <c r="A26" s="15" t="s">
        <v>48</v>
      </c>
      <c r="B26" s="10">
        <v>7600000000</v>
      </c>
      <c r="C26" s="36">
        <v>73118.149999999994</v>
      </c>
      <c r="D26" s="36">
        <v>94264.95</v>
      </c>
      <c r="E26" s="35">
        <v>0</v>
      </c>
      <c r="F26" s="35">
        <v>0</v>
      </c>
      <c r="G26" s="35">
        <v>0</v>
      </c>
      <c r="H26" s="37">
        <f t="shared" si="2"/>
        <v>-73118.149999999994</v>
      </c>
      <c r="I26" s="38">
        <f t="shared" si="1"/>
        <v>-94264.95</v>
      </c>
    </row>
    <row r="27" spans="1:9" ht="24" customHeight="1" thickBot="1" x14ac:dyDescent="0.35">
      <c r="A27" s="43" t="s">
        <v>28</v>
      </c>
      <c r="B27" s="44" t="s">
        <v>29</v>
      </c>
      <c r="C27" s="45">
        <f>C28+C29+C30+C31+C32+C33+C34+C35+C36</f>
        <v>47676.53</v>
      </c>
      <c r="D27" s="45">
        <f t="shared" ref="D27:G27" si="3">D28+D29+D30+D31+D32+D33+D34+D35+D36</f>
        <v>44355.400000000009</v>
      </c>
      <c r="E27" s="45">
        <f t="shared" si="3"/>
        <v>44494.9</v>
      </c>
      <c r="F27" s="45">
        <f t="shared" si="3"/>
        <v>80729.100000000006</v>
      </c>
      <c r="G27" s="45">
        <f t="shared" si="3"/>
        <v>121646.7</v>
      </c>
      <c r="H27" s="45">
        <f>H28+H29+H30+H31+H32+H33+H34+H35+H36</f>
        <v>-3181.6300000000006</v>
      </c>
      <c r="I27" s="47">
        <f>I28+I29+I30+I31+I32+I33+I34+I35+I36</f>
        <v>139.4999999999977</v>
      </c>
    </row>
    <row r="28" spans="1:9" ht="18.75" x14ac:dyDescent="0.3">
      <c r="A28" s="39" t="s">
        <v>30</v>
      </c>
      <c r="B28" s="40">
        <v>9000002040</v>
      </c>
      <c r="C28" s="41">
        <v>30365.3</v>
      </c>
      <c r="D28" s="41">
        <v>27245.33</v>
      </c>
      <c r="E28" s="42">
        <v>19871</v>
      </c>
      <c r="F28" s="42">
        <v>20364</v>
      </c>
      <c r="G28" s="42">
        <v>20364</v>
      </c>
      <c r="H28" s="3">
        <f>E28-C28</f>
        <v>-10494.3</v>
      </c>
      <c r="I28" s="6">
        <f>E28-D28</f>
        <v>-7374.3300000000017</v>
      </c>
    </row>
    <row r="29" spans="1:9" ht="37.5" x14ac:dyDescent="0.3">
      <c r="A29" s="15" t="s">
        <v>31</v>
      </c>
      <c r="B29" s="11">
        <v>9000002110</v>
      </c>
      <c r="C29" s="25">
        <v>5142.33</v>
      </c>
      <c r="D29" s="21">
        <v>5362.36</v>
      </c>
      <c r="E29" s="18">
        <v>5585</v>
      </c>
      <c r="F29" s="18">
        <v>5810</v>
      </c>
      <c r="G29" s="18">
        <v>5810</v>
      </c>
      <c r="H29" s="2">
        <f t="shared" ref="H29:H37" si="4">E29-C29</f>
        <v>442.67000000000007</v>
      </c>
      <c r="I29" s="7">
        <f>E29-D29</f>
        <v>222.64000000000033</v>
      </c>
    </row>
    <row r="30" spans="1:9" ht="18.75" x14ac:dyDescent="0.3">
      <c r="A30" s="15" t="s">
        <v>32</v>
      </c>
      <c r="B30" s="11">
        <v>9000002250</v>
      </c>
      <c r="C30" s="25">
        <v>5888.09</v>
      </c>
      <c r="D30" s="21">
        <v>6825.71</v>
      </c>
      <c r="E30" s="18">
        <v>7329</v>
      </c>
      <c r="F30" s="18">
        <v>7626</v>
      </c>
      <c r="G30" s="18">
        <v>7626</v>
      </c>
      <c r="H30" s="2">
        <f t="shared" si="4"/>
        <v>1440.9099999999999</v>
      </c>
      <c r="I30" s="7">
        <f t="shared" ref="I30:I37" si="5">E30-D30</f>
        <v>503.28999999999996</v>
      </c>
    </row>
    <row r="31" spans="1:9" ht="18.75" x14ac:dyDescent="0.3">
      <c r="A31" s="15" t="s">
        <v>33</v>
      </c>
      <c r="B31" s="11">
        <v>9000002400</v>
      </c>
      <c r="C31" s="25">
        <v>1476.54</v>
      </c>
      <c r="D31" s="21">
        <v>4155.3</v>
      </c>
      <c r="E31" s="18">
        <v>11020.3</v>
      </c>
      <c r="F31" s="18">
        <v>4200</v>
      </c>
      <c r="G31" s="18">
        <v>4200</v>
      </c>
      <c r="H31" s="2">
        <f t="shared" si="4"/>
        <v>9543.7599999999984</v>
      </c>
      <c r="I31" s="7">
        <f t="shared" si="5"/>
        <v>6864.9999999999991</v>
      </c>
    </row>
    <row r="32" spans="1:9" ht="18.75" x14ac:dyDescent="0.3">
      <c r="A32" s="15" t="s">
        <v>34</v>
      </c>
      <c r="B32" s="11">
        <v>9000020980</v>
      </c>
      <c r="C32" s="25">
        <v>0</v>
      </c>
      <c r="D32" s="21">
        <v>0</v>
      </c>
      <c r="E32" s="18">
        <v>0</v>
      </c>
      <c r="F32" s="18">
        <v>42000</v>
      </c>
      <c r="G32" s="18">
        <v>83000</v>
      </c>
      <c r="H32" s="2">
        <f t="shared" si="4"/>
        <v>0</v>
      </c>
      <c r="I32" s="7">
        <f t="shared" si="5"/>
        <v>0</v>
      </c>
    </row>
    <row r="33" spans="1:11" ht="37.5" x14ac:dyDescent="0.3">
      <c r="A33" s="15" t="s">
        <v>35</v>
      </c>
      <c r="B33" s="11">
        <v>9000085150</v>
      </c>
      <c r="C33" s="25">
        <v>0</v>
      </c>
      <c r="D33" s="21">
        <v>63.4</v>
      </c>
      <c r="E33" s="18">
        <v>0</v>
      </c>
      <c r="F33" s="18">
        <v>0</v>
      </c>
      <c r="G33" s="18">
        <v>0</v>
      </c>
      <c r="H33" s="2">
        <f t="shared" si="4"/>
        <v>0</v>
      </c>
      <c r="I33" s="7">
        <f t="shared" si="5"/>
        <v>-63.4</v>
      </c>
    </row>
    <row r="34" spans="1:11" ht="23.25" customHeight="1" x14ac:dyDescent="0.3">
      <c r="A34" s="15" t="s">
        <v>36</v>
      </c>
      <c r="B34" s="11">
        <v>9000099990</v>
      </c>
      <c r="C34" s="25">
        <v>495.58</v>
      </c>
      <c r="D34" s="18">
        <v>0</v>
      </c>
      <c r="E34" s="18">
        <v>0</v>
      </c>
      <c r="F34" s="18">
        <v>0</v>
      </c>
      <c r="G34" s="18">
        <v>0</v>
      </c>
      <c r="H34" s="2">
        <f t="shared" si="4"/>
        <v>-495.58</v>
      </c>
      <c r="I34" s="7">
        <f t="shared" si="5"/>
        <v>0</v>
      </c>
    </row>
    <row r="35" spans="1:11" ht="56.25" x14ac:dyDescent="0.3">
      <c r="A35" s="15" t="s">
        <v>37</v>
      </c>
      <c r="B35" s="11">
        <v>90000099991</v>
      </c>
      <c r="C35" s="21">
        <v>3610.49</v>
      </c>
      <c r="D35" s="18">
        <v>0</v>
      </c>
      <c r="E35" s="18">
        <v>0</v>
      </c>
      <c r="F35" s="18">
        <v>0</v>
      </c>
      <c r="G35" s="18">
        <v>0</v>
      </c>
      <c r="H35" s="2">
        <f t="shared" si="4"/>
        <v>-3610.49</v>
      </c>
      <c r="I35" s="7">
        <f t="shared" si="5"/>
        <v>0</v>
      </c>
    </row>
    <row r="36" spans="1:11" ht="37.5" x14ac:dyDescent="0.3">
      <c r="A36" s="15" t="s">
        <v>38</v>
      </c>
      <c r="B36" s="11" t="s">
        <v>39</v>
      </c>
      <c r="C36" s="21">
        <f t="shared" ref="C36:G36" si="6">C37</f>
        <v>698.2</v>
      </c>
      <c r="D36" s="21">
        <f t="shared" si="6"/>
        <v>703.3</v>
      </c>
      <c r="E36" s="21">
        <f t="shared" si="6"/>
        <v>689.6</v>
      </c>
      <c r="F36" s="21">
        <f t="shared" si="6"/>
        <v>729.1</v>
      </c>
      <c r="G36" s="21">
        <f t="shared" si="6"/>
        <v>646.70000000000005</v>
      </c>
      <c r="H36" s="2">
        <f t="shared" si="4"/>
        <v>-8.6000000000000227</v>
      </c>
      <c r="I36" s="7">
        <f t="shared" si="5"/>
        <v>-13.699999999999932</v>
      </c>
    </row>
    <row r="37" spans="1:11" ht="19.5" thickBot="1" x14ac:dyDescent="0.35">
      <c r="A37" s="50" t="s">
        <v>49</v>
      </c>
      <c r="B37" s="51" t="s">
        <v>50</v>
      </c>
      <c r="C37" s="52">
        <v>698.2</v>
      </c>
      <c r="D37" s="52">
        <v>703.3</v>
      </c>
      <c r="E37" s="53">
        <v>689.6</v>
      </c>
      <c r="F37" s="53">
        <v>729.1</v>
      </c>
      <c r="G37" s="53">
        <v>646.70000000000005</v>
      </c>
      <c r="H37" s="54">
        <f t="shared" si="4"/>
        <v>-8.6000000000000227</v>
      </c>
      <c r="I37" s="55">
        <f t="shared" si="5"/>
        <v>-13.699999999999932</v>
      </c>
    </row>
    <row r="38" spans="1:11" ht="25.5" customHeight="1" thickBot="1" x14ac:dyDescent="0.35">
      <c r="A38" s="57" t="s">
        <v>40</v>
      </c>
      <c r="B38" s="46"/>
      <c r="C38" s="47">
        <f>C8+C27</f>
        <v>3141315.56</v>
      </c>
      <c r="D38" s="47">
        <f t="shared" ref="D38:H38" si="7">D8+D27</f>
        <v>3335871.0500000003</v>
      </c>
      <c r="E38" s="47">
        <f t="shared" si="7"/>
        <v>3290952.0999999992</v>
      </c>
      <c r="F38" s="47">
        <f t="shared" si="7"/>
        <v>3223706.3</v>
      </c>
      <c r="G38" s="47">
        <f t="shared" si="7"/>
        <v>3219423.5999999996</v>
      </c>
      <c r="H38" s="47">
        <f t="shared" si="7"/>
        <v>149636.53999999998</v>
      </c>
      <c r="I38" s="47">
        <f>I8+I27</f>
        <v>-44918.95</v>
      </c>
      <c r="K38" s="56"/>
    </row>
    <row r="39" spans="1:11" ht="156" customHeight="1" x14ac:dyDescent="0.25">
      <c r="A39" s="58" t="s">
        <v>51</v>
      </c>
      <c r="B39" s="58"/>
      <c r="C39" s="58"/>
      <c r="D39" s="58"/>
      <c r="E39" s="58"/>
      <c r="F39" s="58"/>
      <c r="G39" s="58"/>
      <c r="H39" s="58"/>
      <c r="I39" s="58"/>
    </row>
    <row r="41" spans="1:11" x14ac:dyDescent="0.25">
      <c r="D41" s="22"/>
      <c r="E41" s="24"/>
      <c r="F41" s="24"/>
      <c r="G41" s="24"/>
    </row>
    <row r="43" spans="1:11" x14ac:dyDescent="0.25">
      <c r="I43" s="56"/>
    </row>
  </sheetData>
  <mergeCells count="9">
    <mergeCell ref="A39:I39"/>
    <mergeCell ref="H5:H6"/>
    <mergeCell ref="I5:I6"/>
    <mergeCell ref="A2:I2"/>
    <mergeCell ref="A5:A6"/>
    <mergeCell ref="B5:B6"/>
    <mergeCell ref="C5:C6"/>
    <mergeCell ref="D5:D6"/>
    <mergeCell ref="E5:G5"/>
  </mergeCells>
  <pageMargins left="0.78740157480314965" right="0.39370078740157483" top="0.78740157480314965" bottom="0.78740157480314965" header="0.39370078740157483" footer="0.19685039370078741"/>
  <pageSetup paperSize="9" scale="57" firstPageNumber="539" fitToHeight="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программы с отклонениями</vt:lpstr>
      <vt:lpstr>'программы с отклонениями'!Заголовки_для_печати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Дядькина Е.Г</dc:creator>
  <cp:lastModifiedBy>Абдуллина С.Ч.</cp:lastModifiedBy>
  <cp:lastPrinted>2022-11-07T12:27:12Z</cp:lastPrinted>
  <dcterms:created xsi:type="dcterms:W3CDTF">2017-11-01T10:27:04Z</dcterms:created>
  <dcterms:modified xsi:type="dcterms:W3CDTF">2022-11-07T12:27:17Z</dcterms:modified>
</cp:coreProperties>
</file>