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Абдуллина\Проект бюджета на 2023-2025  ДУМА\"/>
    </mc:Choice>
  </mc:AlternateContent>
  <xr:revisionPtr revIDLastSave="0" documentId="13_ncr:1_{6610E984-039A-4F92-942D-6ABB8D7067A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6" sheetId="1" r:id="rId1"/>
    <sheet name="6.1" sheetId="5" r:id="rId2"/>
  </sheets>
  <definedNames>
    <definedName name="_xlnm.Print_Titles" localSheetId="0">'6'!$6:$8</definedName>
    <definedName name="_xlnm.Print_Titles" localSheetId="1">'6.1'!$6:$8</definedName>
    <definedName name="_xlnm.Print_Area" localSheetId="0">'6'!$A$1:$F$81</definedName>
    <definedName name="_xlnm.Print_Area" localSheetId="1">'6.1'!$A$1:$F$80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8" i="5" l="1"/>
  <c r="C61" i="5"/>
  <c r="C31" i="5"/>
  <c r="D68" i="1"/>
  <c r="D67" i="1"/>
  <c r="D11" i="5"/>
  <c r="C11" i="5"/>
  <c r="D10" i="5"/>
  <c r="C10" i="5"/>
  <c r="D11" i="1"/>
  <c r="D10" i="1"/>
  <c r="C11" i="1"/>
  <c r="C61" i="1"/>
  <c r="C60" i="1" s="1"/>
  <c r="C31" i="1"/>
  <c r="C30" i="1" s="1"/>
  <c r="C68" i="1"/>
  <c r="C67" i="1"/>
  <c r="C63" i="1"/>
  <c r="C57" i="1"/>
  <c r="C54" i="1"/>
  <c r="C48" i="1"/>
  <c r="C45" i="1"/>
  <c r="C42" i="1"/>
  <c r="C39" i="1"/>
  <c r="C36" i="1"/>
  <c r="C33" i="1"/>
  <c r="C27" i="1"/>
  <c r="C24" i="1"/>
  <c r="C21" i="1"/>
  <c r="C15" i="1"/>
  <c r="C18" i="1"/>
  <c r="C10" i="1" l="1"/>
  <c r="C9" i="1"/>
  <c r="D9" i="1"/>
  <c r="C9" i="5"/>
  <c r="D9" i="5"/>
  <c r="C66" i="1"/>
  <c r="C12" i="1"/>
  <c r="C78" i="1" l="1"/>
  <c r="E65" i="5"/>
  <c r="E64" i="5"/>
  <c r="D63" i="5"/>
  <c r="C63" i="5"/>
  <c r="E62" i="5"/>
  <c r="E61" i="5"/>
  <c r="D60" i="5"/>
  <c r="C60" i="5"/>
  <c r="E59" i="5"/>
  <c r="E58" i="5"/>
  <c r="D57" i="5"/>
  <c r="C57" i="5"/>
  <c r="E56" i="5"/>
  <c r="E55" i="5"/>
  <c r="D54" i="5"/>
  <c r="C54" i="5"/>
  <c r="E53" i="5"/>
  <c r="E52" i="5"/>
  <c r="D51" i="5"/>
  <c r="C51" i="5"/>
  <c r="E50" i="5"/>
  <c r="E49" i="5"/>
  <c r="D48" i="5"/>
  <c r="C48" i="5"/>
  <c r="E47" i="5"/>
  <c r="E46" i="5"/>
  <c r="D45" i="5"/>
  <c r="C45" i="5"/>
  <c r="E44" i="5"/>
  <c r="E43" i="5"/>
  <c r="D42" i="5"/>
  <c r="C42" i="5"/>
  <c r="E41" i="5"/>
  <c r="E40" i="5"/>
  <c r="D39" i="5"/>
  <c r="C39" i="5"/>
  <c r="E65" i="1"/>
  <c r="E64" i="1"/>
  <c r="D63" i="1"/>
  <c r="E63" i="1" s="1"/>
  <c r="E62" i="1"/>
  <c r="E61" i="1"/>
  <c r="D60" i="1"/>
  <c r="E59" i="1"/>
  <c r="E58" i="1"/>
  <c r="D57" i="1"/>
  <c r="E56" i="1"/>
  <c r="E55" i="1"/>
  <c r="D54" i="1"/>
  <c r="E53" i="1"/>
  <c r="E52" i="1"/>
  <c r="D51" i="1"/>
  <c r="C51" i="1"/>
  <c r="E50" i="1"/>
  <c r="E49" i="1"/>
  <c r="D48" i="1"/>
  <c r="E47" i="1"/>
  <c r="E46" i="1"/>
  <c r="D45" i="1"/>
  <c r="E45" i="1" s="1"/>
  <c r="E44" i="1"/>
  <c r="E43" i="1"/>
  <c r="D42" i="1"/>
  <c r="E41" i="1"/>
  <c r="E40" i="1"/>
  <c r="D39" i="1"/>
  <c r="E63" i="5" l="1"/>
  <c r="E45" i="5"/>
  <c r="E57" i="5"/>
  <c r="E39" i="5"/>
  <c r="E39" i="1"/>
  <c r="E54" i="5"/>
  <c r="E42" i="1"/>
  <c r="E51" i="1"/>
  <c r="E57" i="1"/>
  <c r="E42" i="5"/>
  <c r="E51" i="5"/>
  <c r="E60" i="5"/>
  <c r="E48" i="5"/>
  <c r="E60" i="1"/>
  <c r="E48" i="1"/>
  <c r="E54" i="1"/>
  <c r="D36" i="5"/>
  <c r="D33" i="5"/>
  <c r="D30" i="5"/>
  <c r="D27" i="5"/>
  <c r="D24" i="5"/>
  <c r="D21" i="5"/>
  <c r="D15" i="5"/>
  <c r="D18" i="5"/>
  <c r="D12" i="5"/>
  <c r="C68" i="5"/>
  <c r="C67" i="5"/>
  <c r="C36" i="5"/>
  <c r="C33" i="5"/>
  <c r="C30" i="5"/>
  <c r="C27" i="5"/>
  <c r="C24" i="5"/>
  <c r="C21" i="5"/>
  <c r="C15" i="5"/>
  <c r="C18" i="5"/>
  <c r="C12" i="5"/>
  <c r="C66" i="5" l="1"/>
  <c r="C78" i="5"/>
  <c r="E38" i="5" l="1"/>
  <c r="E37" i="5"/>
  <c r="E36" i="5"/>
  <c r="E35" i="5"/>
  <c r="E34" i="5"/>
  <c r="E32" i="5"/>
  <c r="E31" i="5"/>
  <c r="E30" i="5"/>
  <c r="E29" i="5"/>
  <c r="E28" i="5"/>
  <c r="E27" i="5"/>
  <c r="E26" i="5"/>
  <c r="E25" i="5"/>
  <c r="E24" i="5"/>
  <c r="E23" i="5"/>
  <c r="E22" i="5"/>
  <c r="E17" i="5"/>
  <c r="E16" i="5"/>
  <c r="E20" i="5"/>
  <c r="E19" i="5"/>
  <c r="E14" i="5"/>
  <c r="E13" i="5"/>
  <c r="E11" i="5" l="1"/>
  <c r="E10" i="5"/>
  <c r="E12" i="5"/>
  <c r="E33" i="5"/>
  <c r="E21" i="5"/>
  <c r="E15" i="5"/>
  <c r="E18" i="5"/>
  <c r="E9" i="5" l="1"/>
  <c r="D68" i="5"/>
  <c r="E77" i="5" l="1"/>
  <c r="E76" i="5"/>
  <c r="E75" i="5"/>
  <c r="E74" i="5"/>
  <c r="E73" i="5"/>
  <c r="E72" i="5"/>
  <c r="E71" i="5"/>
  <c r="E70" i="5"/>
  <c r="E69" i="5"/>
  <c r="D67" i="5"/>
  <c r="E13" i="1"/>
  <c r="E14" i="1"/>
  <c r="E19" i="1"/>
  <c r="E20" i="1"/>
  <c r="E16" i="1"/>
  <c r="E17" i="1"/>
  <c r="E22" i="1"/>
  <c r="E23" i="1"/>
  <c r="E25" i="1"/>
  <c r="E26" i="1"/>
  <c r="E28" i="1"/>
  <c r="E29" i="1"/>
  <c r="E31" i="1"/>
  <c r="E32" i="1"/>
  <c r="E34" i="1"/>
  <c r="E35" i="1"/>
  <c r="E37" i="1"/>
  <c r="E38" i="1"/>
  <c r="E69" i="1"/>
  <c r="E70" i="1"/>
  <c r="E71" i="1"/>
  <c r="E72" i="1"/>
  <c r="E73" i="1"/>
  <c r="E74" i="1"/>
  <c r="E75" i="1"/>
  <c r="E76" i="1"/>
  <c r="E77" i="1"/>
  <c r="D66" i="1"/>
  <c r="D36" i="1"/>
  <c r="E36" i="1" s="1"/>
  <c r="D33" i="1"/>
  <c r="D30" i="1"/>
  <c r="E30" i="1" s="1"/>
  <c r="D27" i="1"/>
  <c r="E27" i="1" s="1"/>
  <c r="D24" i="1"/>
  <c r="D21" i="1"/>
  <c r="E21" i="1" s="1"/>
  <c r="D18" i="1"/>
  <c r="D15" i="1"/>
  <c r="D12" i="1"/>
  <c r="E10" i="1" l="1"/>
  <c r="E11" i="1"/>
  <c r="E18" i="1"/>
  <c r="E68" i="1"/>
  <c r="E12" i="1"/>
  <c r="E24" i="1"/>
  <c r="E33" i="1"/>
  <c r="E68" i="5"/>
  <c r="E67" i="5"/>
  <c r="D66" i="5"/>
  <c r="E66" i="5" s="1"/>
  <c r="E15" i="1"/>
  <c r="E67" i="1"/>
  <c r="E66" i="1"/>
  <c r="E9" i="1" l="1"/>
  <c r="E78" i="1" s="1"/>
  <c r="D78" i="5"/>
  <c r="D78" i="1"/>
</calcChain>
</file>

<file path=xl/sharedStrings.xml><?xml version="1.0" encoding="utf-8"?>
<sst xmlns="http://schemas.openxmlformats.org/spreadsheetml/2006/main" count="222" uniqueCount="97">
  <si>
    <t xml:space="preserve">Наименование муниципальной программы </t>
  </si>
  <si>
    <t>№ п/п</t>
  </si>
  <si>
    <t>Проект бюджета</t>
  </si>
  <si>
    <t xml:space="preserve">Отклонения </t>
  </si>
  <si>
    <t>Всего</t>
  </si>
  <si>
    <t>5=4-3</t>
  </si>
  <si>
    <t>средства местного бюджета</t>
  </si>
  <si>
    <t>средства автономного округа</t>
  </si>
  <si>
    <t>Всего по муниципальным программам</t>
  </si>
  <si>
    <t>Непрограммные расходы</t>
  </si>
  <si>
    <t xml:space="preserve">Расходы по исполнению решения суда </t>
  </si>
  <si>
    <t>Субвенции на поддержку животноводства, переработки и реализации продукции животноводства</t>
  </si>
  <si>
    <t>Условно-утвержденные расходы</t>
  </si>
  <si>
    <t>Резервный фонд</t>
  </si>
  <si>
    <t>(тыс. рублей)</t>
  </si>
  <si>
    <t>к пояснительной записке по расходам</t>
  </si>
  <si>
    <t>средства бюджета города</t>
  </si>
  <si>
    <t>средства бюджета автономного округа</t>
  </si>
  <si>
    <t>Содержание аппарата Думы города</t>
  </si>
  <si>
    <t>Содержание аппарата Счетной палаты города Радужный</t>
  </si>
  <si>
    <t>Содержание Председателя Думы города Радужный</t>
  </si>
  <si>
    <t>Содержание руководителя счетной палаты города Радужный и его  заместителя</t>
  </si>
  <si>
    <t>Почетные грамоты и Благодарственные письма жителям города</t>
  </si>
  <si>
    <t>2023 год</t>
  </si>
  <si>
    <t>Основные причины отклонений утвержденного бюджета на 2023 год от проекта бюджета на  2023 год</t>
  </si>
  <si>
    <t xml:space="preserve">Анализ отклонений утвержденных бюджетных ассигнований от планируемых на 2023 год по муниципальным программам и непрограммным расходам </t>
  </si>
  <si>
    <t>Муниципальная программа "Развитие образования в городе Радужный"</t>
  </si>
  <si>
    <t>Муниципальная программа "Доступная среда в городе Радужный"</t>
  </si>
  <si>
    <t>Муниципальная программа "Развитие муниципальной службы в администрации города Радужный"</t>
  </si>
  <si>
    <t>Муниципальная программа "Обеспечение доступным и комфортным жильем жителей города Радужный"</t>
  </si>
  <si>
    <t>Муниципальная программа "Развитие жилищно-коммунального комплекса и повышение энергетической эффективности в городе Радужный"</t>
  </si>
  <si>
    <t>Муниципальная программа "Обеспечение экологической безопасности города Радужный"</t>
  </si>
  <si>
    <t>Муниципальная программа "Развитие малого и среднего предпринимательства в городе Радужный"</t>
  </si>
  <si>
    <t xml:space="preserve"> Муниципальная программа "Управление муниципальными финансами  города Радужный"</t>
  </si>
  <si>
    <t>Муниципальная программа "Развитие гражданского общества города Радужный"</t>
  </si>
  <si>
    <t>Муниципальная программа "Управление муниципальным имуществом города Радужный"</t>
  </si>
  <si>
    <t>Муниципальная программа "Укрепление  межнационального и межконфессионального согласия, профилактика экстремизма в городе Радужный"</t>
  </si>
  <si>
    <t>Муниципальная программа "Организация отдыха, оздоровления, занятости детей, подростков и молодежи города Радужный"</t>
  </si>
  <si>
    <t>Муниципальная программа "Содействие занятости населения города Радужный"</t>
  </si>
  <si>
    <t xml:space="preserve"> Муниципальная программа "Создание условий для эффективного решения вопросов местного значения  и осуществления переданных в установленном порядке государственных полномочий в городе Радужный"</t>
  </si>
  <si>
    <t>Средства бюджета автономного округа выделены в большем объеме, чем в первоначально утвержденном бюджете на 2023 год.</t>
  </si>
  <si>
    <t xml:space="preserve">Муниципальная программа "Развитие культуры, спорта и молодежной политики в в городе Радужный" </t>
  </si>
  <si>
    <t>2024 год</t>
  </si>
  <si>
    <t>Основные причины отклонений утвержденного бюджета на 2024 год от проекта бюджета на  2024 год</t>
  </si>
  <si>
    <t>Утвержденный бюджет (Решение Думы от 10.12.2021 № 118)</t>
  </si>
  <si>
    <t xml:space="preserve">Анализ отклонений утвержденных бюджетных ассигнований от планируемых на 2024 год по муниципальным программам и непрограммным расходам </t>
  </si>
  <si>
    <t>Данные расходы утверждаются в соответствии с требованиями Бюдетного Кодекса РФ на плановый период.</t>
  </si>
  <si>
    <t>Размер резервного фонда установлен в соответствии со статьей 81 Бюджетного Кодекса Российской Федерации.</t>
  </si>
  <si>
    <t>Данные расходы утверждаются в соответствии с требованиями Бюдетного Кодекса РФ.</t>
  </si>
  <si>
    <t>Средства бюджета автономного округа выделены в большем объеме, чем в первоначально утвержденном бюджете на 2024 год.</t>
  </si>
  <si>
    <t>Уменьшение расходов обусловлено сокращением штатной численности аппарата Думы города.</t>
  </si>
  <si>
    <t>Уменьшение расходов обусловлено сокращением штатной численности аппарата Счетной палаты города Радужный.</t>
  </si>
  <si>
    <t xml:space="preserve">Муниципальная программа "Реализация отдельных государственных полномочий в сфере опеки и попечительства в городе Радужный" </t>
  </si>
  <si>
    <t xml:space="preserve">*Муниципальные программы «Профилактика правонарушений, терроризма, а так же минимизации и (или) ликвидации последствий его проявлений в городе Радужный» и «Защита населения и территорий от чрезвычайных ситуаций, обеспечение первичных мер пожарной безопасности в городе Радужный», действующие в 2022 году, начиная с 01.01.2023 года объединены в муниципальную программу «Обеспечение безопасности жизнедеятельности населения города Радужный». Данные по утвержденному бюджету на 2024 год в соответствии с Решением Думы от 10.12.2021 № 118, приведены  в  сопоставимом  виде к проекту  бюджета на 2024 год.
**Муниципальные программы «Развитие транспортной системы города Радужный» и «Формирование современной городской среды в городе Радужный», действующие в 2022 году, начиная с 01.01.2023 года объединены в муниципальную программу «Городская среда и транспортная система города Радужный». Данные по утвержденному бюджету на 2024 год в соответствии с Решением Думы от 10.12.2021 № 118, приведены  в  сопоставимом  виде к проекту  бюджета на 2024 год.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</si>
  <si>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*Муниципальные программы «Профилактика правонарушений, терроризма, а так же минимизации и (или) ликвидации последствий его проявлений в городе Радужный» и «Защита населения и территорий от чрезвычайных ситуаций, обеспечение первичных мер пожарной безопасности в городе Радужный», действующие в 2022 году, начиная с 01.01.2023 года объединены в муниципальную программу «Обеспечение безопасности жизнедеятельности населения города Радужный». Данные по утвержденному бюджету на 2023 год в соответствии с Решением Думы от 10.12.2021 № 118, приведены  в  сопоставимом  виде к проекту  бюджета на 2023 год.
**Муниципальные программы «Развитие транспортной системы города Радужный» и «Формирование современной городской среды в городе Радужный», действующие в 2022 году, начиная с 01.01.2023 года объединены в Муниципальную программу «Городская среда и транспортная система города Радужный». Данные по утвержденному бюджету на 2023 год в соответствии с Решением Думы от 10.12.2021 № 118, приведены в сопоставимом  виде к проекту  бюджета на 2023 год.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</si>
  <si>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программа «Реализация отдельных государственных полномочий в сфере опеки и попечительства в городе Радужный», начиная с 01.01.2023 года прекращает свое действие. Исполнение государственных полномочий в соответствии с Законом Ханты-Мансийского автономного округа-Югры от 20.07.2007  №114-оз «О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по осуществлению деятельности по опеке и попечительству» с 01.01.2023 года осуществляется государственными органами власти автономного округа.</t>
  </si>
  <si>
    <t>Приложение № 6 (III)</t>
  </si>
  <si>
    <t>Приложение № 6.1 (III)</t>
  </si>
  <si>
    <r>
      <rPr>
        <u/>
        <sz val="12"/>
        <rFont val="Times New Roman"/>
        <family val="1"/>
        <charset val="204"/>
      </rPr>
      <t>Средства бюджета города:</t>
    </r>
    <r>
      <rPr>
        <sz val="12"/>
        <rFont val="Times New Roman"/>
        <family val="1"/>
        <charset val="204"/>
      </rPr>
      <t xml:space="preserve"> увеличение расходов обусловлено:   1) увеличением расходов на выполнение муниципального задания по расходам на  предоставление коммунальных услуг, в связи с увеличением тарифов на энергоресурсы, увеличением расходов на обеспечение физической (вооруженной) охраной образовательных учреждений;  2) индексацией фонда оплаты труда работников на 5,5% с 01.10.2023 года; 3) увеличением расходов на компенсацию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семьи;  4) увеличением суммы расходов на дополнительное финансовое обеспечение мероприятий по организации питания обучающимся; 5) предусмотрены расходы на проведение противопожарных мероприятий;  6) предусмотрены расходы на проведение мероприятий в области образования  (в первоначально утвержденном бюджете на 2023 год данные расходы были учтены в условно утверждаемых расходах);  7) предусмотрены расходы на предоставление субсидии на финансовое обеспечение затрат некоммерческой организации на организацию проведения общественно-значимых мероприятий в сфере образования, науки и молодежной политики  (в первоначально утвержденном бюджете на 2023 год данные расходы  были учтены в условно утверждаемых расходах); 8) увеличением расходов на финансовое обеспечение получения дополнительного образования детьми - участниками системы персонифицированного финансирования города Радужный; 9) расходы по  софинансированию субсидий, предоставляемых из бюджета автономного округа предусмотрены с соблюдением условий  софинансирования.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Средства бюджета автономного округа:</t>
    </r>
    <r>
      <rPr>
        <sz val="12"/>
        <rFont val="Times New Roman"/>
        <family val="1"/>
        <charset val="204"/>
      </rPr>
      <t xml:space="preserve"> увеличение расходов обусловлено: 1) увеличением размера субвенции на реализацию программ дошкольного образования, основных общеобразовательных программ муниципальным учреждениям дошкольного, общего образования, рассчитанного исходя из норматива расходов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среднегодовой численности воспитанников и обучающихся на планируемый период (Закон Ханты – Мансийского автономного округа – Югры от 11.12.2013 № 123-оз);   2) увеличением размера субвенции на социальную поддержку отдельных категорий обучающихся в муниципальных общеобразовательных организациях (питание льготной категории обучающихся общеобразовательных учреждений); 3) увеличением субсидии на организацию бесплатного горячего питания обучающихся, получающих начальное общее образование образовательных организациях; 4) увеличением 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образования.
</t>
    </r>
  </si>
  <si>
    <r>
      <rPr>
        <u/>
        <sz val="12"/>
        <rFont val="Times New Roman"/>
        <family val="1"/>
        <charset val="204"/>
      </rPr>
      <t>Средства бюджета города</t>
    </r>
    <r>
      <rPr>
        <sz val="12"/>
        <rFont val="Times New Roman"/>
        <family val="1"/>
        <charset val="204"/>
      </rPr>
      <t>: увеличение расходов обусловлено:  1) увеличением расходов на выполнение муниципального задания по расходам на  предоставление коммунальных услуг, в связи с увеличением тарифов на энергоресурсы, увеличением расходов на обеспечение физической (вооруженной) охраной образовательных учреждений;  2) индексацией фонда оплаты труда работников на 5,5% с 01.10.2023 года; 3) увеличением расходов на компенсацию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семьи;</t>
    </r>
    <r>
      <rPr>
        <sz val="12"/>
        <color rgb="FFFF0000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4) увеличением расходов на проведение противопожарных мероприятий; 5) расходы по  софинансированию субсидий, предоставляемых из бюджета автономного округа предусмотрены с соблюдением условий  софинансирования.                                                                                              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Средства бюджета автономного округа</t>
    </r>
    <r>
      <rPr>
        <sz val="12"/>
        <rFont val="Times New Roman"/>
        <family val="1"/>
        <charset val="204"/>
      </rPr>
      <t xml:space="preserve">: уменьшение объема расходов обусловлено: 1) уменьшением субсидии из бюджета автономного округа в рамках реализации регионального проекта "Культурная среда" (в первоначальном утвержденном бюджете на 2023 год данные расходы  были предусмотрены в большем  объеме); 2) уменьшением субсидии из бюджета автономного округа на софинансирование расходов муниципальных образований по развитию сети спортивных объектов шаговой доступности, субсидии на обеспечение физкультурно-спортивных организаций, осуществляющих подготовку спортивного резерва,спортивным оборудованием, экипировкой и инвентарем, медицинским сопровождением тренировочного процесса, тренировочными сборами и обеспечением их участия в соревнованиях (в первоначально утвержденном бюджете на 2023 год субсидия была выделена в большем объеме).              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</t>
    </r>
  </si>
  <si>
    <r>
      <rPr>
        <u/>
        <sz val="12"/>
        <rFont val="Times New Roman"/>
        <family val="1"/>
        <charset val="204"/>
      </rPr>
      <t>Средства бюджета города:</t>
    </r>
    <r>
      <rPr>
        <sz val="12"/>
        <rFont val="Times New Roman"/>
        <family val="1"/>
        <charset val="204"/>
      </rPr>
      <t xml:space="preserve"> увеличение расходов обусловлено: 1) увеличением расходов на оборудование муниципальных объектов социальной инфраструктуры, признанных приоритетными посредством сооружения как внутри зданий, так и снаружи пандусов, поручней, входных групп, обустройства территорий, санитарных узлов, для инвалидов, передвигающихся на креслах-колясках, с нарушением функций опорно-двигательного аппарата, с нарушением зрения и слуха; 2) увеличением расходов на обустройство входных групп в зданиях и помещениях административного назначения, в жилом фонде для людей с ограниченными возможностями здоровья.</t>
    </r>
  </si>
  <si>
    <r>
      <rPr>
        <u/>
        <sz val="12"/>
        <rFont val="Times New Roman"/>
        <family val="1"/>
        <charset val="204"/>
      </rPr>
      <t>Средства бюджета города:</t>
    </r>
    <r>
      <rPr>
        <sz val="12"/>
        <rFont val="Times New Roman"/>
        <family val="1"/>
        <charset val="204"/>
      </rPr>
      <t xml:space="preserve"> увеличены расходы на обустройство входных групп в зданиях и помещениях административного назначения, в жилом фонде для людей с ограниченными возможностями здоровья.</t>
    </r>
  </si>
  <si>
    <r>
      <rPr>
        <u/>
        <sz val="12"/>
        <rFont val="Times New Roman"/>
        <family val="1"/>
        <charset val="204"/>
      </rPr>
      <t>Средства бюджета города:</t>
    </r>
    <r>
      <rPr>
        <sz val="12"/>
        <rFont val="Times New Roman"/>
        <family val="1"/>
        <charset val="204"/>
      </rPr>
      <t xml:space="preserve"> увеличение объема расходов обусловлено  ростом цен на услуги по диспансеризации работников органов местного самоуправления, а также увеличением количества работников, которых планируется обучить.
                                                                                                              </t>
    </r>
  </si>
  <si>
    <r>
      <rPr>
        <u/>
        <sz val="12"/>
        <rFont val="Times New Roman"/>
        <family val="1"/>
        <charset val="204"/>
      </rPr>
      <t>Средства бюджета города</t>
    </r>
    <r>
      <rPr>
        <sz val="12"/>
        <rFont val="Times New Roman"/>
        <family val="1"/>
        <charset val="204"/>
      </rPr>
      <t xml:space="preserve">: увеличение объема расходов обусловлено включением в программу расходов на ликвидацию (снос, зачистку территории) объектов недвижимости, принадлежащих на праве собственности муниципальному образованию.  Расходы по  софинансированию субсидий, предоставленных из бюджета автономного округа предусмотрены с соблюдением условий  софинансирования.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Средства бюджета автономного округа</t>
    </r>
    <r>
      <rPr>
        <sz val="12"/>
        <rFont val="Times New Roman"/>
        <family val="1"/>
        <charset val="204"/>
      </rPr>
      <t>: уменьшение объема расходов обусловлено: 1) уменьшением субсидии на стимулирование развития жилищного строительства в области градостроительной деятельности; 2) не выделены средства по субвенции из ФБ на  обеспечение жильем отдельных категорий граждан 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связи с отсутствием потребности; 3) уменьшением субсидии по обеспечению жильем молодых семей.</t>
    </r>
  </si>
  <si>
    <r>
      <rPr>
        <u/>
        <sz val="12"/>
        <rFont val="Times New Roman"/>
        <family val="1"/>
        <charset val="204"/>
      </rPr>
      <t>Средства бюджета города</t>
    </r>
    <r>
      <rPr>
        <sz val="12"/>
        <rFont val="Times New Roman"/>
        <family val="1"/>
        <charset val="204"/>
      </rPr>
      <t xml:space="preserve">:  уменьшение объема расходов обусловлено уменьшением бюджетных ассигнований (доли софинансирования муниципального образования) по предоставленным субсидиям из бюджета автономного округа.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Средства бюджета автономного округа</t>
    </r>
    <r>
      <rPr>
        <sz val="12"/>
        <rFont val="Times New Roman"/>
        <family val="1"/>
        <charset val="204"/>
      </rPr>
      <t>: уменьшение объема расходов обусловлено: 1) уменьшением субсидии на стимулирование развития жилищного строительства в области градостроительной деятельности; 2) не выделены средства по субвенции из ФБ на  обеспечение жильем отдельных категорий граждан 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связи с отсутствием потребности; 3) уменьшением субсидии по обеспечению жильем молодых семей.</t>
    </r>
  </si>
  <si>
    <r>
      <rPr>
        <u/>
        <sz val="12"/>
        <rFont val="Times New Roman"/>
        <family val="1"/>
        <charset val="204"/>
      </rPr>
      <t>Средства бюджета города:</t>
    </r>
    <r>
      <rPr>
        <sz val="12"/>
        <rFont val="Times New Roman"/>
        <family val="1"/>
        <charset val="204"/>
      </rPr>
      <t xml:space="preserve"> увеличение объема расходов обусловлено: 1) увеличением расходов на содержание КУ "ДЕЗ по ГХ": увеличение фонда оплаты труда в связи с индексацией с 01.10.2023 года на 5,5%, увеличение расходов по коммунальным услугам в связи с повышением тарифов на энергоресурсы,  увеличение расходов на оказание услуг по физической охране; 2) расходы по  софинансированию субсидий, предоставленных из бюджета автономного округа предусмотрены с соблюдением условий  софинансирования.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Средства бюджета автономного округа</t>
    </r>
    <r>
      <rPr>
        <sz val="12"/>
        <rFont val="Times New Roman"/>
        <family val="1"/>
        <charset val="204"/>
      </rPr>
      <t>: увеличение объема расходов обусловлено: 1)  предоставлением из бюджета автономного округа  субсидии в целях возмещения затрат на проведение капитального ремонта (с заменой) систем газораспределения, теплоснабжения, водоснабжения и водоотведения, в том числе с применением композитных материалов для подготовки к осенне-зимнему периоду в большем объеме.</t>
    </r>
  </si>
  <si>
    <r>
      <rPr>
        <u/>
        <sz val="12"/>
        <rFont val="Times New Roman"/>
        <family val="1"/>
        <charset val="204"/>
      </rPr>
      <t>Средства бюджета города:</t>
    </r>
    <r>
      <rPr>
        <sz val="12"/>
        <rFont val="Times New Roman"/>
        <family val="1"/>
        <charset val="204"/>
      </rPr>
      <t xml:space="preserve"> увеличение объема расходов обусловлено: 1) увеличением расходов на содержание КУ "ДЕЗ по ГХ": увеличение фонда оплаты труда в связи с индексацией с 01.01.2024 года на 5,5%, увеличение расходов по коммунальным услугам в связи с повышением тарифов на энергоресурсы,  увеличение расходов на оказание услуг по физической охране; 2) расходы по  софинансированию субсидий, предоставленных из бюджета автономного округа предусмотрены с соблюдением условий  софинансирования.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Средства бюджета автономного округа</t>
    </r>
    <r>
      <rPr>
        <sz val="12"/>
        <rFont val="Times New Roman"/>
        <family val="1"/>
        <charset val="204"/>
      </rPr>
      <t>: увеличение объема расходов обусловлено: 1)  предоставлением из бюджета автономного округа  субсидии в целях возмещения затрат на проведение капитального ремонта (с заменой) систем газораспределения, теплоснабжения, водоснабжения и водоотведения, в том числе с применением композитных материалов для подготовки к осенне-зимнему периоду в большем объеме.</t>
    </r>
  </si>
  <si>
    <r>
      <rPr>
        <u/>
        <sz val="12"/>
        <rFont val="Times New Roman"/>
        <family val="1"/>
        <charset val="204"/>
      </rPr>
      <t>Средства бюджета города:</t>
    </r>
    <r>
      <rPr>
        <sz val="12"/>
        <rFont val="Times New Roman"/>
        <family val="1"/>
        <charset val="204"/>
      </rPr>
      <t xml:space="preserve"> увеличение объема расходов обусловлено:1) увеличением расходов на реализацию мероприятий по защите населения и территорий города Радужный от чрезвычайных ситуаций обусловлено ростом стоимости услуг по техническому обслуживанию оборудования системы оповещения (ТАСЦО); 2) увеличением расходов на реализацию мероприятий по профилактике правонарушений в сфере общественного порядка города Радужный обусловлено необходимостью приобретения видеокамеры для АПК "Безопасный город"; 3)увеличением расходов на реализацию мероприятий по профилактике терроризма в городе Радужный обусловлено планируемыми  расходами по закупке металлодетекторов, ограждений и монтажу, пуско-наладочных работ системы оповещения на территории парка Победы в 3 мкр. города Радужный.</t>
    </r>
  </si>
  <si>
    <r>
      <rPr>
        <u/>
        <sz val="12"/>
        <rFont val="Times New Roman"/>
        <family val="1"/>
        <charset val="204"/>
      </rPr>
      <t>Средства бюджета города:</t>
    </r>
    <r>
      <rPr>
        <sz val="12"/>
        <rFont val="Times New Roman"/>
        <family val="1"/>
        <charset val="204"/>
      </rPr>
      <t xml:space="preserve"> уменьшение расходов  в связи с перераспределением расходов на проведение противопожарных мероприятий на муниципальные программы "Развитие образования в городе Радужный" и "Развитие культуры, спорта и молодежной политики в городе Радужый".                                                                            </t>
    </r>
  </si>
  <si>
    <r>
      <rPr>
        <u/>
        <sz val="12"/>
        <rFont val="Times New Roman"/>
        <family val="1"/>
        <charset val="204"/>
      </rPr>
      <t>Средства бюджета города:</t>
    </r>
    <r>
      <rPr>
        <sz val="12"/>
        <rFont val="Times New Roman"/>
        <family val="1"/>
        <charset val="204"/>
      </rPr>
      <t xml:space="preserve"> увеличение расходов обусловлено: 1) увеличением расходов на ликвидацию несанкционированных мест размещения отходов; 2) увеличением расходов на организацию и развитие системы экологического образования, просвещения и формирования экологической культуры.</t>
    </r>
  </si>
  <si>
    <r>
      <rPr>
        <u/>
        <sz val="12"/>
        <rFont val="Times New Roman"/>
        <family val="1"/>
        <charset val="204"/>
      </rPr>
      <t>Средства бюджета города:</t>
    </r>
    <r>
      <rPr>
        <sz val="12"/>
        <rFont val="Times New Roman"/>
        <family val="1"/>
        <charset val="204"/>
      </rPr>
      <t xml:space="preserve"> увеличены расходы на организацию и развитие системы экологического образования, просвещения и формирования экологической культуры.</t>
    </r>
  </si>
  <si>
    <t>Из бюджета автономного округа выделена субсидия на реализацию региональных проектов «Создание условий для легкого старта и комфортного ведения бизнеса"  и «Акселерация субъектов малого и среднего предпринимательства» на 2023-2025 годы, в проекте бюджета на 2022-2024 годы ассигнования из бюджета автономного округа  на плановый период 2023 год не были предусмотрены.  Обеспечена доля софинансирования за счет средств бюджета города к субсидии на поддержку малого и среднего предпринимательства в рамках региональных проектов.</t>
  </si>
  <si>
    <t>Из бюджета автономного округа выделена субсидия на реализацию региональных проектов «Создание условий для легкого старта и комфортного ведения бизнеса"  и «Акселерация субъектов малого и среднего предпринимательства» на 2023-2025 годы, в проекте бюджета на 2022-2024 годы ассигнования из бюджета автономного округа  на плановый период 2024 год не были предусмотрены.  Обеспечена доля софинансирования за счет средств бюджета города к субсидии на поддержку малого и среднего предпринимательства в рамках региональных проектов.</t>
  </si>
  <si>
    <r>
      <rPr>
        <u/>
        <sz val="12"/>
        <rFont val="Times New Roman"/>
        <family val="1"/>
        <charset val="204"/>
      </rPr>
      <t>Средства  бюджета города:</t>
    </r>
    <r>
      <rPr>
        <sz val="12"/>
        <rFont val="Times New Roman"/>
        <family val="1"/>
        <charset val="204"/>
      </rPr>
      <t xml:space="preserve"> увеличение объема расходов обусловлено с индексацией фонда оплаты труда работников на 5,5% с 01.01.2024 года и увеличением цен на техническое сопровождение программных продуктов. Также объем расходов на обслуживание муниципального долга запланирован выше, в связи с увеличением среднего значения  годовой процентной ставки на плановый период 2024 и 2025 годов.                 </t>
    </r>
  </si>
  <si>
    <r>
      <rPr>
        <u/>
        <sz val="12"/>
        <rFont val="Times New Roman"/>
        <family val="1"/>
        <charset val="204"/>
      </rPr>
      <t>Средства  бюджета города:</t>
    </r>
    <r>
      <rPr>
        <sz val="12"/>
        <rFont val="Times New Roman"/>
        <family val="1"/>
        <charset val="204"/>
      </rPr>
      <t xml:space="preserve"> увеличение объема расходов обусловлено с индексацией фонда оплаты труда работников на 5,5% с 01.10.2023 года и увеличением цен на техническое сопровождение программных продуктов. Также объем расходов на обслуживание муниципального долга запланирован выше, в связи с увеличением среднего значения  годовой процентной ставки на 2023 год.                 </t>
    </r>
  </si>
  <si>
    <r>
      <rPr>
        <u/>
        <sz val="12"/>
        <rFont val="Times New Roman"/>
        <family val="1"/>
        <charset val="204"/>
      </rPr>
      <t>Средства бюджета города:</t>
    </r>
    <r>
      <rPr>
        <sz val="12"/>
        <rFont val="Times New Roman"/>
        <family val="1"/>
        <charset val="204"/>
      </rPr>
      <t xml:space="preserve"> увелечены расходы на создание условий для формирования положительного имиджа города Радужный на федеральном, региональном и муниципальном уровнях.</t>
    </r>
  </si>
  <si>
    <r>
      <rPr>
        <u/>
        <sz val="12"/>
        <rFont val="Times New Roman"/>
        <family val="1"/>
        <charset val="204"/>
      </rPr>
      <t>Средства бюджета города</t>
    </r>
    <r>
      <rPr>
        <sz val="12"/>
        <rFont val="Times New Roman"/>
        <family val="1"/>
        <charset val="204"/>
      </rPr>
      <t>: увеличены на  расходы на содержание и управление имуществом, находящимся в  муниципальной собственности  города Радужный.</t>
    </r>
  </si>
  <si>
    <r>
      <rPr>
        <u/>
        <sz val="12"/>
        <rFont val="Times New Roman"/>
        <family val="1"/>
        <charset val="204"/>
      </rPr>
      <t>Средства бюджета города</t>
    </r>
    <r>
      <rPr>
        <sz val="12"/>
        <rFont val="Times New Roman"/>
        <family val="1"/>
        <charset val="204"/>
      </rPr>
      <t>:  увеличены  расходы на расходы по содержанию и управлению имуществом, находящимся в  муниципальной собственности города Радужный.</t>
    </r>
  </si>
  <si>
    <r>
      <rPr>
        <u/>
        <sz val="12"/>
        <rFont val="Times New Roman"/>
        <family val="1"/>
        <charset val="204"/>
      </rPr>
      <t>Средства бюджета автономного округа</t>
    </r>
    <r>
      <rPr>
        <sz val="12"/>
        <rFont val="Times New Roman"/>
        <family val="1"/>
        <charset val="204"/>
      </rPr>
      <t xml:space="preserve">: увеличение расходов обусловлено предоставлением из бюджета автономного округа  субсидии  в целях оказания финансовой поддержки социально ориентированным некоммерческим организациям посредством предоставления на конкурсной основе субсидий на реализацию социально-значимых проектов.                                                                                                                                        </t>
    </r>
  </si>
  <si>
    <r>
      <rPr>
        <u/>
        <sz val="12"/>
        <rFont val="Times New Roman"/>
        <family val="1"/>
        <charset val="204"/>
      </rPr>
      <t>Средства  бюджета города:</t>
    </r>
    <r>
      <rPr>
        <sz val="12"/>
        <rFont val="Times New Roman"/>
        <family val="1"/>
        <charset val="204"/>
      </rPr>
      <t xml:space="preserve"> увеличение расходов обусловлено: 1) увеличением расходов на организацию отдыха и оздоровления детей в пришкольных лагерях на базе учреждений, организованных во время школьных каникул; 2) расходы по  софинансированию субсидий, предоставляемых из бюджета автономного округа предусмотрены с соблюдением условий  софинансирования.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Средства бюджета автономного округа</t>
    </r>
    <r>
      <rPr>
        <sz val="12"/>
        <rFont val="Times New Roman"/>
        <family val="1"/>
        <charset val="204"/>
      </rPr>
      <t>: увеличение расходов обусловлено: 1) увеличением субсидии на организацию питания детей в лагерях с дневным пребыванием детей,  в палаточных лагерях, в лагерях труда и отдыха с дневным пребыванием детей; 2) увеличением субвенции на организацию и обеспечение отдыха и оздоровления детей, в том числе в этнической среде.</t>
    </r>
  </si>
  <si>
    <r>
      <rPr>
        <u/>
        <sz val="12"/>
        <rFont val="Times New Roman"/>
        <family val="1"/>
        <charset val="204"/>
      </rPr>
      <t>Средства  бюджета города:</t>
    </r>
    <r>
      <rPr>
        <sz val="12"/>
        <rFont val="Times New Roman"/>
        <family val="1"/>
        <charset val="204"/>
      </rPr>
      <t xml:space="preserve"> увеличены расходы на реализацию мероприятий направленных на содействие трудоустройству граждан.                                                                   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Средства бюджета автономного округа:</t>
    </r>
    <r>
      <rPr>
        <sz val="12"/>
        <rFont val="Times New Roman"/>
        <family val="1"/>
        <charset val="204"/>
      </rPr>
      <t xml:space="preserve"> увеличены иные межбюджетные трансферты на реализацию мероприятий по содействию трудоустройству граждан.</t>
    </r>
  </si>
  <si>
    <r>
      <rPr>
        <u/>
        <sz val="12"/>
        <rFont val="Times New Roman"/>
        <family val="1"/>
        <charset val="204"/>
      </rPr>
      <t>Средства бюджета города:</t>
    </r>
    <r>
      <rPr>
        <sz val="12"/>
        <rFont val="Times New Roman"/>
        <family val="1"/>
        <charset val="204"/>
      </rPr>
      <t xml:space="preserve"> увеличение расходов обусловлено: 1) индексацией фонда оплаты труда работников на 5,5% с 01.10.2023 года; 2) увеличением расходов по доплате к пенсиям муниципальных служащих, в связи с увеличением количества муниципальных служащих, имеющих права на доплату пенсии в сравнении с предшествующим годом; 3) увеличением объема средств по расходам на  предоставление коммунальных услуг, в связи с увеличением тарифов на энергоресурсы; 4) предусмотрены расходы на реализацию инициативных проектов (в первоначально утвержденном бюджете на 2023 год данные расходы были предусмотрены в условно утверждаемых расходах).    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 xml:space="preserve">Средства бюджета автономного округа </t>
    </r>
    <r>
      <rPr>
        <sz val="12"/>
        <rFont val="Times New Roman"/>
        <family val="1"/>
        <charset val="204"/>
      </rPr>
      <t xml:space="preserve">доведены согласно методики расчета субвенций для осуществления отдельных государственных полномочий.
</t>
    </r>
  </si>
  <si>
    <r>
      <rPr>
        <u/>
        <sz val="12"/>
        <rFont val="Times New Roman"/>
        <family val="1"/>
        <charset val="204"/>
      </rPr>
      <t>Средства бюджета города:</t>
    </r>
    <r>
      <rPr>
        <sz val="12"/>
        <rFont val="Times New Roman"/>
        <family val="1"/>
        <charset val="204"/>
      </rPr>
      <t xml:space="preserve"> увеличение расходов обусловлено: 1) индексацией фонда оплаты труда работников на 5,5% с 01.01.2024 года; 2) увеличением расходов по доплате к пенсиям муниципальных служащих, в связи с увеличением количества муниципальных служащих, имеющих права на доплату пенсии в сравнении с предшествующим годом; 3) увеличением объема средств по расходам на  предоставление коммунальных услуг, в связи с увеличением тарифов на энергоресурсы.                                                                                        </t>
    </r>
    <r>
      <rPr>
        <u/>
        <sz val="12"/>
        <rFont val="Times New Roman"/>
        <family val="1"/>
        <charset val="204"/>
      </rPr>
      <t xml:space="preserve">Средства бюджета автономного округа </t>
    </r>
    <r>
      <rPr>
        <sz val="12"/>
        <rFont val="Times New Roman"/>
        <family val="1"/>
        <charset val="204"/>
      </rPr>
      <t xml:space="preserve">доведены согласно методики расчета субвенций для осуществления отдельных государственных полномочий.
</t>
    </r>
  </si>
  <si>
    <r>
      <rPr>
        <u/>
        <sz val="12"/>
        <rFont val="Times New Roman"/>
        <family val="1"/>
        <charset val="204"/>
      </rPr>
      <t xml:space="preserve">Средства бюджета города: </t>
    </r>
    <r>
      <rPr>
        <sz val="12"/>
        <rFont val="Times New Roman"/>
        <family val="1"/>
        <charset val="204"/>
      </rPr>
      <t xml:space="preserve"> увеличение  обусловлено: 1)увеличением расходов на организацию содержания и благоустройства территории города Радужный;   2) увеличением расходов на содержание, капитальный ремонт, ремонт автомобильных дорог местного значения, на осуществление перевозок  пассажиров и багажа автомобильным транспортом по маршрутам регулярных перевозок по регулируемым тарифам на территории города Радужный.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Средства бюджета автономного округа</t>
    </r>
    <r>
      <rPr>
        <sz val="12"/>
        <rFont val="Times New Roman"/>
        <family val="1"/>
        <charset val="204"/>
      </rPr>
      <t>:  уменьшение субсидии на благоустройство мест общего пользования в рамках "Регионального проекта "Формирование комфортной городской среды".</t>
    </r>
  </si>
  <si>
    <r>
      <rPr>
        <u/>
        <sz val="12"/>
        <rFont val="Times New Roman"/>
        <family val="1"/>
        <charset val="204"/>
      </rPr>
      <t xml:space="preserve">Средства бюджета города: </t>
    </r>
    <r>
      <rPr>
        <sz val="12"/>
        <rFont val="Times New Roman"/>
        <family val="1"/>
        <charset val="204"/>
      </rPr>
      <t xml:space="preserve"> уменьшение средств на организацию содержания и благоустройства территории города Радужный (средства предусмотрены исходя из реальных возможностей бюджета). Расходы по  софинансированию субсидий, предоставленных из бюджета автономного округа предусмотрены с соблюдением условий  софинансирования.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 xml:space="preserve"> Средства бюджета автономного округа</t>
    </r>
    <r>
      <rPr>
        <sz val="12"/>
        <rFont val="Times New Roman"/>
        <family val="1"/>
        <charset val="204"/>
      </rPr>
      <t>:  уменьшение субсидии на благоустройство мест общего пользования в рамках "Регионального проекта "Формирование комфортной городской среды".</t>
    </r>
  </si>
  <si>
    <t>Увеличение расходов обусловлено индексацией фонда оплаты труда работников на 5,5% с 01.10.2023 года.</t>
  </si>
  <si>
    <t>Увеличение расходов обусловлено индексацией фонда оплаты труда работников на 5,5% с 01.01.2024 года.</t>
  </si>
  <si>
    <t xml:space="preserve">В связи с вступлением в силу изменений в Федеральный закон от 07.02.2011 6-ФЗ «Об общих принципах организации и деятельности контрольно-счетных органов субъектов Российской Федерации и муниципальных образований», внесенных Федеральным законом от 01.07.2021 года №255-ФЗ "О внесении изменений в Федеральный закон "Об общих принципах организации и деятельности контрольно-счетных органов субъектов Российской Федерации и муниципальных образований" и отдельные законодательные акты Российской Федерации", в Закон ХМАО-Югры от 10.04.2012 №38-оз «О регулировании отдельных вопросов организации и деятельности контрольно-счетных органов муниципальных образований Ханты-Мансийского автономного округа-Югры», внесенных Законом ХМАО-Югры от 07.10.2021 №83-оз «О внесении изменений в Закон Ханты-Мансийского автономного округа-Югры «О регулировании отдельных вопросов организации и деятельности контрольно-счетных органов муниципальных образований Ханты-Мансийского автономного округа-Югры» должности председатель, заместитель председателя контрольно-счетного органа муниципального образования отнесены к муниципальным должностям. Это повлекло увеличение фонда оплаты труда и начисления на выплаты по оплате труда, также учтена индексация фонда оплаты труда с 01.10.2023 года.   </t>
  </si>
  <si>
    <t xml:space="preserve">В связи с вступлением в силу изменений в Федеральный закон от 07.02.2011 6-ФЗ «Об общих принципах организации и деятельности контрольно-счетных органов субъектов Российской Федерации и муниципальных образований», внесенных Федеральным законом от 01.07.2021 года №255-ФЗ "О внесении изменений в Федеральный закон "Об общих принципах организации и деятельности контрольно-счетных органов субъектов Российской Федерации и муниципальных образований" и отдельные законодательные акты Российской Федерации", в Закон ХМАО-Югры от 10.04.2012 №38-оз «О регулировании отдельных вопросов организации и деятельности контрольно-счетных органов муниципальных образований Ханты-Мансийского автономного округа-Югры», внесенных Законом ХМАО-Югры от 07.10.2021 №83-оз «О внесении изменений в Закон Ханты-Мансийского автономного округа-Югры «О регулировании отдельных вопросов организации и деятельности контрольно-счетных органов муниципальных образований Ханты-Мансийского автономного округа-Югры» должности председатель, заместитель председателя контрольно-счетного органа муниципального образования отнесены к муниципальным должностям. Это повлекло увеличение фонда оплаты труда и начисления на выплаты по оплате труда, также учтена индексация фонда оплаты труда с 01.01.2024 года.   </t>
  </si>
  <si>
    <t xml:space="preserve">Расходы предусмотрены на приобретение почетных грамот и благодарственных писем жителям города. </t>
  </si>
  <si>
    <r>
      <t>Муниципальная программа "Обеспечение безопасности жизнедеятельности населения города Радужный"</t>
    </r>
    <r>
      <rPr>
        <b/>
        <sz val="14"/>
        <rFont val="Times New Roman"/>
        <family val="1"/>
        <charset val="204"/>
      </rPr>
      <t>*</t>
    </r>
  </si>
  <si>
    <r>
      <t>Муниципальная программа "Городская среда и транспортная система города Радужный"</t>
    </r>
    <r>
      <rPr>
        <b/>
        <sz val="14"/>
        <rFont val="Times New Roman"/>
        <family val="1"/>
        <charset val="204"/>
      </rPr>
      <t>**</t>
    </r>
  </si>
  <si>
    <t xml:space="preserve">В плановом периоде 2024-2025 годы  из бюджета автономного округа  субсидия  в целях оказания финансовой поддержки социально ориентированным некоммерческим организациям посредством предоставления на конкурсной основе субсидий на реализацию социально-значимых проектов не предоставлена, соответственно не предусмотрены средства за счет средств бюджета города на софинансирование данных расходов. Также в бюджете города не предусмотрены расходы на социологические исследования, опросы по вопросам профилактики экстремизма среди жителей города, в связи с тем что данные показатели учитываются по итогам проводимых социологических исследований Всероссийским центром изучения общественного мнения.                </t>
  </si>
  <si>
    <r>
      <rPr>
        <u/>
        <sz val="12"/>
        <rFont val="Times New Roman"/>
        <family val="1"/>
        <charset val="204"/>
      </rPr>
      <t xml:space="preserve">Средства бюджета города: увеличение расходов обусловлено: </t>
    </r>
    <r>
      <rPr>
        <sz val="12"/>
        <rFont val="Times New Roman"/>
        <family val="1"/>
        <charset val="204"/>
      </rPr>
      <t xml:space="preserve">  1) увеличением расходов на выполнение муниципального задания по расходам на  предоставление коммунальных услуг, в связи с увеличением тарифов на энергоресурсы, увеличением расходов на обеспечение физической (вооруженной) охраной образовательных учреждений;  2) индексацией фонда оплаты труда работников на 5,5% с 01.01.2024 года; 3) увеличением расходов на компенсацию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семьи;  4) увеличением суммы расходов на дополнительное финансовое обеспечение мероприятий по организации питания обучающимся; 5) предусмотрены расходы на проведение противопожарных мероприятий;  6) увеличением расходов на финансовое обеспечение получения дополнительного образования детьми - участниками системы персонифицированного финансирования города Радужный; 7) расходы по  софинансированию субсидий, предоставляемых из бюджета автономного округа предусмотрены с соблюдением условий  софинансирования.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 xml:space="preserve">Средства бюджета автономного округа: </t>
    </r>
    <r>
      <rPr>
        <sz val="12"/>
        <rFont val="Times New Roman"/>
        <family val="1"/>
        <charset val="204"/>
      </rPr>
      <t xml:space="preserve">увеличение расходов обусловлено: 1) увеличением размера субвенции на реализацию программ дошкольного образования, основных общеобразовательных программ муниципальным учреждениям дошкольного, общего образования, рассчитанного исходя из норматива расходов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среднегодовой численности воспитанников и обучающихся на планируемый период (Закон Ханты – Мансийского автономного округа – Югры от 11.12.2013 № 123-оз);   2) увеличением размера субвенции на социальную поддержку отдельных категорий обучающихся в муниципальных общеобразовательных организациях (питание льготной категории обучающихся общеобразовательных учреждений); 3) увеличением субсидии на организацию бесплатного горячего питания обучающихся, получающих начальное общее образование образовательных организациях; 4) увеличением 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образования.
</t>
    </r>
  </si>
  <si>
    <r>
      <rPr>
        <u/>
        <sz val="12"/>
        <rFont val="Times New Roman"/>
        <family val="1"/>
        <charset val="204"/>
      </rPr>
      <t xml:space="preserve">Средства бюджета города: </t>
    </r>
    <r>
      <rPr>
        <sz val="12"/>
        <rFont val="Times New Roman"/>
        <family val="1"/>
        <charset val="204"/>
      </rPr>
      <t xml:space="preserve">увеличение расходов обусловлено:  1) увеличением расходов на выполнение муниципального задания по расходам на  предоставление коммунальных услуг, в связи с увеличением тарифов на энергоресурсы, увеличением расходов на обеспечение физической (вооруженной) охраной образовательных учреждений;  2) индексацией фонда оплаты труда работников на 5,5% с 01.01.2024 года; 3) увеличением расходов на компенсацию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семьи;  4) увеличением расходов на проведение противопожарных мероприятий; 5) расходы по  софинансированию субсидий, предоставленных из бюджета автономного округа предусмотрены с соблюдением условий  софинансирования.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 xml:space="preserve">                                                                                                              Средства бюджета автономного округа: </t>
    </r>
    <r>
      <rPr>
        <sz val="12"/>
        <rFont val="Times New Roman"/>
        <family val="1"/>
        <charset val="204"/>
      </rPr>
      <t xml:space="preserve">уменьшение объема расходов обусловлено: 1) уменьшением субсидии из бюджета автономного округа в рамках реализации регионального проекта "Культурная среда" (в первоначально утвержденном бюджете на 2024 год данные расходы  были предусмотрены в большем  объеме); 2) уменьшением субсидии из бюджета автономного округа на софинансирование расходов муниципальных образований по развитию сети спортивных объектов шаговой доступности, субсидия на обеспечение физкультурно-спортивных организаций, осуществляющих подготовку спортивного резерва,спортивным оборудованием,экипировкой и инвентарем, медицинским сопровождением тренировочного процесса, тренировочными сборами и обеспечением их участия в соревнованиях (в первоначально утвержденном бюджете на 2024 год расходы были предусмотрены в большем объеме).     </t>
    </r>
  </si>
  <si>
    <r>
      <t xml:space="preserve">Муниципальная программа "Обеспечение безопасности жизнедеятельности населения города Радужный" </t>
    </r>
    <r>
      <rPr>
        <b/>
        <sz val="14"/>
        <rFont val="Times New Roman"/>
        <family val="1"/>
        <charset val="204"/>
      </rPr>
      <t>*</t>
    </r>
  </si>
  <si>
    <r>
      <t xml:space="preserve">Муниципальная программа "Городская среда и транспортная система города Радужный" </t>
    </r>
    <r>
      <rPr>
        <b/>
        <sz val="14"/>
        <rFont val="Times New Roman"/>
        <family val="1"/>
        <charset val="204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</si>
</sst>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_ ;[Red]\-#,##0.00\ 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164" fontId="6" fillId="0" borderId="0" applyFont="0" applyFill="0" applyBorder="0" applyAlignment="0" applyProtection="0"/>
  </cellStyleXfs>
  <cellXfs count="104">
    <xf numFmtId="0" fontId="0" fillId="0" borderId="0" xfId="0"/>
    <xf numFmtId="0" fontId="0" fillId="2" borderId="0" xfId="0" applyFill="1"/>
    <xf numFmtId="0" fontId="3" fillId="2" borderId="18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wrapText="1"/>
    </xf>
    <xf numFmtId="164" fontId="0" fillId="2" borderId="0" xfId="0" applyNumberFormat="1" applyFill="1"/>
    <xf numFmtId="0" fontId="7" fillId="2" borderId="9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9" fillId="2" borderId="0" xfId="0" applyFont="1" applyFill="1"/>
    <xf numFmtId="0" fontId="8" fillId="2" borderId="16" xfId="0" applyFont="1" applyFill="1" applyBorder="1" applyAlignment="1">
      <alignment horizontal="center"/>
    </xf>
    <xf numFmtId="0" fontId="8" fillId="2" borderId="5" xfId="0" applyFont="1" applyFill="1" applyBorder="1"/>
    <xf numFmtId="0" fontId="8" fillId="2" borderId="1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164" fontId="8" fillId="2" borderId="8" xfId="3" applyFont="1" applyFill="1" applyBorder="1" applyAlignment="1"/>
    <xf numFmtId="164" fontId="7" fillId="2" borderId="8" xfId="3" applyFont="1" applyFill="1" applyBorder="1" applyAlignment="1"/>
    <xf numFmtId="164" fontId="9" fillId="2" borderId="0" xfId="0" applyNumberFormat="1" applyFont="1" applyFill="1"/>
    <xf numFmtId="0" fontId="7" fillId="2" borderId="4" xfId="0" applyFont="1" applyFill="1" applyBorder="1"/>
    <xf numFmtId="164" fontId="8" fillId="2" borderId="5" xfId="3" applyFont="1" applyFill="1" applyBorder="1" applyAlignment="1">
      <alignment horizontal="right"/>
    </xf>
    <xf numFmtId="0" fontId="7" fillId="2" borderId="9" xfId="0" applyFont="1" applyFill="1" applyBorder="1" applyAlignment="1">
      <alignment horizontal="left" vertical="top"/>
    </xf>
    <xf numFmtId="0" fontId="9" fillId="2" borderId="25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8" fillId="2" borderId="17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right" vertical="top"/>
    </xf>
    <xf numFmtId="165" fontId="0" fillId="2" borderId="0" xfId="0" applyNumberFormat="1" applyFill="1"/>
    <xf numFmtId="165" fontId="3" fillId="2" borderId="18" xfId="0" applyNumberFormat="1" applyFont="1" applyFill="1" applyBorder="1" applyAlignment="1">
      <alignment horizontal="center" vertical="center"/>
    </xf>
    <xf numFmtId="165" fontId="3" fillId="2" borderId="14" xfId="0" applyNumberFormat="1" applyFont="1" applyFill="1" applyBorder="1" applyAlignment="1">
      <alignment horizontal="center"/>
    </xf>
    <xf numFmtId="165" fontId="3" fillId="2" borderId="16" xfId="0" applyNumberFormat="1" applyFont="1" applyFill="1" applyBorder="1" applyAlignment="1">
      <alignment horizontal="center" wrapText="1"/>
    </xf>
    <xf numFmtId="165" fontId="8" fillId="2" borderId="8" xfId="3" applyNumberFormat="1" applyFont="1" applyFill="1" applyBorder="1" applyAlignment="1">
      <alignment horizontal="right"/>
    </xf>
    <xf numFmtId="165" fontId="7" fillId="2" borderId="8" xfId="3" applyNumberFormat="1" applyFont="1" applyFill="1" applyBorder="1" applyAlignment="1">
      <alignment horizontal="right"/>
    </xf>
    <xf numFmtId="165" fontId="9" fillId="2" borderId="0" xfId="0" applyNumberFormat="1" applyFont="1" applyFill="1"/>
    <xf numFmtId="165" fontId="8" fillId="2" borderId="18" xfId="0" applyNumberFormat="1" applyFont="1" applyFill="1" applyBorder="1" applyAlignment="1">
      <alignment horizontal="center" vertical="center"/>
    </xf>
    <xf numFmtId="165" fontId="8" fillId="2" borderId="14" xfId="0" applyNumberFormat="1" applyFont="1" applyFill="1" applyBorder="1" applyAlignment="1">
      <alignment horizontal="center"/>
    </xf>
    <xf numFmtId="165" fontId="8" fillId="2" borderId="16" xfId="0" applyNumberFormat="1" applyFont="1" applyFill="1" applyBorder="1" applyAlignment="1">
      <alignment horizontal="center" wrapText="1"/>
    </xf>
    <xf numFmtId="165" fontId="8" fillId="2" borderId="5" xfId="3" applyNumberFormat="1" applyFont="1" applyFill="1" applyBorder="1" applyAlignment="1">
      <alignment horizontal="right"/>
    </xf>
    <xf numFmtId="0" fontId="11" fillId="2" borderId="0" xfId="0" applyFont="1" applyFill="1" applyAlignment="1">
      <alignment horizontal="right" vertical="top"/>
    </xf>
    <xf numFmtId="0" fontId="11" fillId="2" borderId="0" xfId="0" applyFont="1" applyFill="1"/>
    <xf numFmtId="0" fontId="8" fillId="2" borderId="15" xfId="0" applyFont="1" applyFill="1" applyBorder="1"/>
    <xf numFmtId="164" fontId="8" fillId="2" borderId="16" xfId="3" applyFont="1" applyFill="1" applyBorder="1" applyAlignment="1">
      <alignment horizontal="right"/>
    </xf>
    <xf numFmtId="164" fontId="3" fillId="2" borderId="16" xfId="3" applyFont="1" applyFill="1" applyBorder="1" applyAlignment="1">
      <alignment horizontal="right"/>
    </xf>
    <xf numFmtId="165" fontId="3" fillId="2" borderId="16" xfId="3" applyNumberFormat="1" applyFont="1" applyFill="1" applyBorder="1" applyAlignment="1">
      <alignment horizontal="right"/>
    </xf>
    <xf numFmtId="0" fontId="7" fillId="2" borderId="17" xfId="0" applyFont="1" applyFill="1" applyBorder="1" applyAlignment="1">
      <alignment horizontal="left" vertical="top"/>
    </xf>
    <xf numFmtId="0" fontId="1" fillId="2" borderId="29" xfId="0" applyFont="1" applyFill="1" applyBorder="1"/>
    <xf numFmtId="0" fontId="13" fillId="2" borderId="3" xfId="0" applyFont="1" applyFill="1" applyBorder="1" applyAlignment="1">
      <alignment horizontal="left" vertical="top"/>
    </xf>
    <xf numFmtId="0" fontId="13" fillId="2" borderId="9" xfId="0" applyFont="1" applyFill="1" applyBorder="1" applyAlignment="1">
      <alignment horizontal="left" vertical="top" wrapText="1"/>
    </xf>
    <xf numFmtId="0" fontId="12" fillId="2" borderId="26" xfId="0" applyFont="1" applyFill="1" applyBorder="1"/>
    <xf numFmtId="0" fontId="13" fillId="2" borderId="9" xfId="0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top"/>
    </xf>
    <xf numFmtId="164" fontId="13" fillId="2" borderId="3" xfId="3" applyFont="1" applyFill="1" applyBorder="1" applyAlignment="1">
      <alignment horizontal="right"/>
    </xf>
    <xf numFmtId="0" fontId="7" fillId="2" borderId="9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vertical="top" wrapText="1"/>
    </xf>
    <xf numFmtId="0" fontId="7" fillId="2" borderId="28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wrapText="1"/>
    </xf>
    <xf numFmtId="164" fontId="8" fillId="2" borderId="8" xfId="3" applyFont="1" applyFill="1" applyBorder="1" applyAlignment="1">
      <alignment horizontal="right"/>
    </xf>
    <xf numFmtId="164" fontId="7" fillId="2" borderId="8" xfId="3" applyFont="1" applyFill="1" applyBorder="1" applyAlignment="1">
      <alignment horizontal="right"/>
    </xf>
    <xf numFmtId="164" fontId="8" fillId="2" borderId="1" xfId="3" applyFont="1" applyFill="1" applyBorder="1" applyAlignment="1">
      <alignment horizontal="right"/>
    </xf>
    <xf numFmtId="164" fontId="7" fillId="2" borderId="1" xfId="3" applyFont="1" applyFill="1" applyBorder="1" applyAlignment="1">
      <alignment horizontal="right"/>
    </xf>
    <xf numFmtId="0" fontId="7" fillId="2" borderId="22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left" wrapText="1"/>
    </xf>
    <xf numFmtId="164" fontId="8" fillId="2" borderId="14" xfId="3" applyFont="1" applyFill="1" applyBorder="1" applyAlignment="1">
      <alignment horizontal="center"/>
    </xf>
    <xf numFmtId="165" fontId="8" fillId="2" borderId="1" xfId="3" applyNumberFormat="1" applyFont="1" applyFill="1" applyBorder="1" applyAlignment="1">
      <alignment horizontal="right"/>
    </xf>
    <xf numFmtId="0" fontId="8" fillId="2" borderId="2" xfId="0" applyFont="1" applyFill="1" applyBorder="1"/>
    <xf numFmtId="0" fontId="7" fillId="2" borderId="8" xfId="0" applyFont="1" applyFill="1" applyBorder="1" applyAlignment="1">
      <alignment wrapText="1"/>
    </xf>
    <xf numFmtId="0" fontId="7" fillId="2" borderId="1" xfId="0" applyFont="1" applyFill="1" applyBorder="1"/>
    <xf numFmtId="0" fontId="7" fillId="2" borderId="14" xfId="0" applyFont="1" applyFill="1" applyBorder="1"/>
    <xf numFmtId="164" fontId="7" fillId="2" borderId="14" xfId="3" applyFont="1" applyFill="1" applyBorder="1" applyAlignment="1">
      <alignment horizontal="right"/>
    </xf>
    <xf numFmtId="165" fontId="7" fillId="2" borderId="13" xfId="3" applyNumberFormat="1" applyFont="1" applyFill="1" applyBorder="1" applyAlignment="1">
      <alignment horizontal="right"/>
    </xf>
    <xf numFmtId="0" fontId="11" fillId="2" borderId="0" xfId="0" applyFont="1" applyFill="1" applyAlignment="1">
      <alignment wrapText="1"/>
    </xf>
    <xf numFmtId="0" fontId="8" fillId="2" borderId="18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left" vertical="top"/>
    </xf>
    <xf numFmtId="165" fontId="8" fillId="2" borderId="27" xfId="3" applyNumberFormat="1" applyFont="1" applyFill="1" applyBorder="1" applyAlignment="1">
      <alignment horizontal="right"/>
    </xf>
    <xf numFmtId="165" fontId="7" fillId="2" borderId="1" xfId="3" applyNumberFormat="1" applyFont="1" applyFill="1" applyBorder="1" applyAlignment="1">
      <alignment horizontal="right"/>
    </xf>
    <xf numFmtId="0" fontId="7" fillId="2" borderId="22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  <xf numFmtId="0" fontId="11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top" wrapText="1"/>
    </xf>
    <xf numFmtId="0" fontId="8" fillId="2" borderId="21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</cellXfs>
  <cellStyles count="4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0"/>
  <sheetViews>
    <sheetView topLeftCell="A26" zoomScaleNormal="100" zoomScaleSheetLayoutView="100" workbookViewId="0">
      <selection activeCell="D12" sqref="D12"/>
    </sheetView>
  </sheetViews>
  <sheetFormatPr defaultColWidth="9.140625" defaultRowHeight="15" x14ac:dyDescent="0.25"/>
  <cols>
    <col min="1" max="1" width="6.28515625" style="1" customWidth="1"/>
    <col min="2" max="2" width="48" style="10" customWidth="1"/>
    <col min="3" max="3" width="23" style="1" customWidth="1"/>
    <col min="4" max="4" width="24.28515625" style="1" customWidth="1"/>
    <col min="5" max="5" width="22.7109375" style="29" customWidth="1"/>
    <col min="6" max="6" width="143.140625" style="26" customWidth="1"/>
    <col min="7" max="7" width="14.7109375" style="1" bestFit="1" customWidth="1"/>
    <col min="8" max="8" width="12.140625" style="1" bestFit="1" customWidth="1"/>
    <col min="9" max="16384" width="9.140625" style="1"/>
  </cols>
  <sheetData>
    <row r="1" spans="1:8" ht="15.75" x14ac:dyDescent="0.25">
      <c r="F1" s="28" t="s">
        <v>56</v>
      </c>
    </row>
    <row r="2" spans="1:8" ht="15.75" x14ac:dyDescent="0.25">
      <c r="F2" s="28" t="s">
        <v>15</v>
      </c>
    </row>
    <row r="4" spans="1:8" ht="18.75" x14ac:dyDescent="0.3">
      <c r="A4" s="86" t="s">
        <v>25</v>
      </c>
      <c r="B4" s="86"/>
      <c r="C4" s="86"/>
      <c r="D4" s="86"/>
      <c r="E4" s="86"/>
      <c r="F4" s="86"/>
    </row>
    <row r="5" spans="1:8" ht="15.75" thickBot="1" x14ac:dyDescent="0.3">
      <c r="F5" s="40" t="s">
        <v>14</v>
      </c>
    </row>
    <row r="6" spans="1:8" ht="63" x14ac:dyDescent="0.25">
      <c r="A6" s="93" t="s">
        <v>1</v>
      </c>
      <c r="B6" s="91" t="s">
        <v>0</v>
      </c>
      <c r="C6" s="2" t="s">
        <v>44</v>
      </c>
      <c r="D6" s="3" t="s">
        <v>2</v>
      </c>
      <c r="E6" s="30" t="s">
        <v>3</v>
      </c>
      <c r="F6" s="95" t="s">
        <v>24</v>
      </c>
    </row>
    <row r="7" spans="1:8" ht="16.5" thickBot="1" x14ac:dyDescent="0.3">
      <c r="A7" s="94"/>
      <c r="B7" s="92"/>
      <c r="C7" s="4" t="s">
        <v>23</v>
      </c>
      <c r="D7" s="4" t="s">
        <v>23</v>
      </c>
      <c r="E7" s="31" t="s">
        <v>23</v>
      </c>
      <c r="F7" s="96"/>
    </row>
    <row r="8" spans="1:8" ht="16.5" thickBot="1" x14ac:dyDescent="0.3">
      <c r="A8" s="5">
        <v>1</v>
      </c>
      <c r="B8" s="11">
        <v>2</v>
      </c>
      <c r="C8" s="6">
        <v>3</v>
      </c>
      <c r="D8" s="6">
        <v>4</v>
      </c>
      <c r="E8" s="32" t="s">
        <v>5</v>
      </c>
      <c r="F8" s="27">
        <v>6</v>
      </c>
    </row>
    <row r="9" spans="1:8" ht="15.75" x14ac:dyDescent="0.25">
      <c r="A9" s="89" t="s">
        <v>8</v>
      </c>
      <c r="B9" s="90"/>
      <c r="C9" s="17">
        <f>C10+C11</f>
        <v>2910200.5999999996</v>
      </c>
      <c r="D9" s="17">
        <f t="shared" ref="D9:E9" si="0">D10+D11</f>
        <v>3246457.2</v>
      </c>
      <c r="E9" s="17">
        <f t="shared" si="0"/>
        <v>336256.59999999986</v>
      </c>
      <c r="F9" s="22"/>
    </row>
    <row r="10" spans="1:8" ht="15.75" x14ac:dyDescent="0.25">
      <c r="A10" s="97" t="s">
        <v>16</v>
      </c>
      <c r="B10" s="98"/>
      <c r="C10" s="18">
        <f>C13+C16+C19+C22+C25+C28+C31+C34+C37+C40+C43+C46+C49+C52+C55+C58+C61+C64</f>
        <v>1359591</v>
      </c>
      <c r="D10" s="18">
        <f t="shared" ref="D10:E10" si="1">D13+D16+D19+D22+D25+D28+D31+D34+D37+D40+D43+D46+D49+D52+D55+D58+D61+D64</f>
        <v>1676331.0999999999</v>
      </c>
      <c r="E10" s="18">
        <f t="shared" si="1"/>
        <v>316740.09999999992</v>
      </c>
      <c r="F10" s="22"/>
      <c r="G10" s="7"/>
      <c r="H10" s="7"/>
    </row>
    <row r="11" spans="1:8" ht="15.75" x14ac:dyDescent="0.25">
      <c r="A11" s="97" t="s">
        <v>17</v>
      </c>
      <c r="B11" s="98"/>
      <c r="C11" s="18">
        <f>C14+C17+C20+C23+C26+C29+C32+C35+C38+C41+C44+C47+C50+C53+C56+C59+C62+C65</f>
        <v>1550609.5999999999</v>
      </c>
      <c r="D11" s="18">
        <f t="shared" ref="D11:E11" si="2">D14+D17+D20+D23+D26+D29+D32+D35+D38+D41+D44+D47+D50+D53+D56+D59+D62+D65</f>
        <v>1570126.1</v>
      </c>
      <c r="E11" s="18">
        <f t="shared" si="2"/>
        <v>19516.499999999956</v>
      </c>
      <c r="F11" s="22"/>
    </row>
    <row r="12" spans="1:8" ht="401.25" customHeight="1" x14ac:dyDescent="0.25">
      <c r="A12" s="59">
        <v>1</v>
      </c>
      <c r="B12" s="60" t="s">
        <v>26</v>
      </c>
      <c r="C12" s="61">
        <f t="shared" ref="C12" si="3">C13+C14</f>
        <v>1639209.9</v>
      </c>
      <c r="D12" s="61">
        <f t="shared" ref="D12" si="4">D13+D14</f>
        <v>1788223</v>
      </c>
      <c r="E12" s="33">
        <f t="shared" ref="E12:E38" si="5">D12-C12</f>
        <v>149013.10000000009</v>
      </c>
      <c r="F12" s="8" t="s">
        <v>58</v>
      </c>
    </row>
    <row r="13" spans="1:8" ht="27" customHeight="1" x14ac:dyDescent="0.25">
      <c r="A13" s="83" t="s">
        <v>16</v>
      </c>
      <c r="B13" s="84"/>
      <c r="C13" s="62">
        <v>297621.7</v>
      </c>
      <c r="D13" s="62">
        <v>337115.1</v>
      </c>
      <c r="E13" s="34">
        <f t="shared" si="5"/>
        <v>39493.399999999965</v>
      </c>
      <c r="F13" s="22"/>
    </row>
    <row r="14" spans="1:8" ht="15.75" x14ac:dyDescent="0.25">
      <c r="A14" s="83" t="s">
        <v>17</v>
      </c>
      <c r="B14" s="84"/>
      <c r="C14" s="62">
        <v>1341588.2</v>
      </c>
      <c r="D14" s="62">
        <v>1451107.9</v>
      </c>
      <c r="E14" s="34">
        <f t="shared" si="5"/>
        <v>109519.69999999995</v>
      </c>
      <c r="F14" s="24"/>
    </row>
    <row r="15" spans="1:8" ht="243.75" customHeight="1" x14ac:dyDescent="0.25">
      <c r="A15" s="59">
        <v>2</v>
      </c>
      <c r="B15" s="60" t="s">
        <v>41</v>
      </c>
      <c r="C15" s="61">
        <f t="shared" ref="C15" si="6">C16+C17</f>
        <v>490656.5</v>
      </c>
      <c r="D15" s="61">
        <f t="shared" ref="D15" si="7">D16+D17</f>
        <v>540640.6</v>
      </c>
      <c r="E15" s="33">
        <f>D15-C15</f>
        <v>49984.099999999977</v>
      </c>
      <c r="F15" s="49" t="s">
        <v>59</v>
      </c>
    </row>
    <row r="16" spans="1:8" ht="15.75" x14ac:dyDescent="0.25">
      <c r="A16" s="83" t="s">
        <v>16</v>
      </c>
      <c r="B16" s="84"/>
      <c r="C16" s="62">
        <v>466423.9</v>
      </c>
      <c r="D16" s="62">
        <v>519212.3</v>
      </c>
      <c r="E16" s="34">
        <f>D16-C16</f>
        <v>52788.399999999965</v>
      </c>
      <c r="F16" s="22"/>
    </row>
    <row r="17" spans="1:6" ht="15.75" x14ac:dyDescent="0.25">
      <c r="A17" s="83" t="s">
        <v>17</v>
      </c>
      <c r="B17" s="84"/>
      <c r="C17" s="62">
        <v>24232.6</v>
      </c>
      <c r="D17" s="62">
        <v>21428.3</v>
      </c>
      <c r="E17" s="34">
        <f>D17-C17</f>
        <v>-2804.2999999999993</v>
      </c>
      <c r="F17" s="22"/>
    </row>
    <row r="18" spans="1:6" ht="85.5" customHeight="1" x14ac:dyDescent="0.25">
      <c r="A18" s="59">
        <v>3</v>
      </c>
      <c r="B18" s="60" t="s">
        <v>27</v>
      </c>
      <c r="C18" s="61">
        <f t="shared" ref="C18" si="8">C19+C20</f>
        <v>1432</v>
      </c>
      <c r="D18" s="61">
        <f t="shared" ref="D18" si="9">D19+D20</f>
        <v>5300</v>
      </c>
      <c r="E18" s="33">
        <f t="shared" si="5"/>
        <v>3868</v>
      </c>
      <c r="F18" s="8" t="s">
        <v>60</v>
      </c>
    </row>
    <row r="19" spans="1:6" ht="15.75" x14ac:dyDescent="0.25">
      <c r="A19" s="83" t="s">
        <v>6</v>
      </c>
      <c r="B19" s="84"/>
      <c r="C19" s="62">
        <v>1432</v>
      </c>
      <c r="D19" s="62">
        <v>5300</v>
      </c>
      <c r="E19" s="34">
        <f t="shared" si="5"/>
        <v>3868</v>
      </c>
      <c r="F19" s="51"/>
    </row>
    <row r="20" spans="1:6" ht="15.75" x14ac:dyDescent="0.25">
      <c r="A20" s="83" t="s">
        <v>7</v>
      </c>
      <c r="B20" s="84"/>
      <c r="C20" s="62">
        <v>0</v>
      </c>
      <c r="D20" s="62">
        <v>0</v>
      </c>
      <c r="E20" s="34">
        <f t="shared" si="5"/>
        <v>0</v>
      </c>
      <c r="F20" s="51"/>
    </row>
    <row r="21" spans="1:6" ht="49.5" customHeight="1" x14ac:dyDescent="0.25">
      <c r="A21" s="59">
        <v>4</v>
      </c>
      <c r="B21" s="60" t="s">
        <v>28</v>
      </c>
      <c r="C21" s="61">
        <f t="shared" ref="C21" si="10">C22+C23</f>
        <v>1630</v>
      </c>
      <c r="D21" s="61">
        <f t="shared" ref="D21" si="11">D22+D23</f>
        <v>1790</v>
      </c>
      <c r="E21" s="33">
        <f t="shared" si="5"/>
        <v>160</v>
      </c>
      <c r="F21" s="9" t="s">
        <v>62</v>
      </c>
    </row>
    <row r="22" spans="1:6" ht="15.75" x14ac:dyDescent="0.25">
      <c r="A22" s="83" t="s">
        <v>16</v>
      </c>
      <c r="B22" s="84"/>
      <c r="C22" s="62">
        <v>1630</v>
      </c>
      <c r="D22" s="62">
        <v>1790</v>
      </c>
      <c r="E22" s="34">
        <f t="shared" si="5"/>
        <v>160</v>
      </c>
      <c r="F22" s="51"/>
    </row>
    <row r="23" spans="1:6" ht="15.75" x14ac:dyDescent="0.25">
      <c r="A23" s="83" t="s">
        <v>17</v>
      </c>
      <c r="B23" s="84"/>
      <c r="C23" s="62">
        <v>0</v>
      </c>
      <c r="D23" s="62">
        <v>0</v>
      </c>
      <c r="E23" s="34">
        <f t="shared" si="5"/>
        <v>0</v>
      </c>
      <c r="F23" s="51"/>
    </row>
    <row r="24" spans="1:6" ht="131.25" customHeight="1" x14ac:dyDescent="0.25">
      <c r="A24" s="59">
        <v>5</v>
      </c>
      <c r="B24" s="60" t="s">
        <v>29</v>
      </c>
      <c r="C24" s="61">
        <f t="shared" ref="C24" si="12">C25+C26</f>
        <v>37343.600000000006</v>
      </c>
      <c r="D24" s="61">
        <f t="shared" ref="D24" si="13">D25+D26</f>
        <v>34135.519999999997</v>
      </c>
      <c r="E24" s="33">
        <f t="shared" si="5"/>
        <v>-3208.080000000009</v>
      </c>
      <c r="F24" s="8" t="s">
        <v>63</v>
      </c>
    </row>
    <row r="25" spans="1:6" ht="15.75" x14ac:dyDescent="0.25">
      <c r="A25" s="83" t="s">
        <v>16</v>
      </c>
      <c r="B25" s="84"/>
      <c r="C25" s="62">
        <v>1762.3</v>
      </c>
      <c r="D25" s="62">
        <v>3406.72</v>
      </c>
      <c r="E25" s="34">
        <f t="shared" si="5"/>
        <v>1644.4199999999998</v>
      </c>
      <c r="F25" s="51"/>
    </row>
    <row r="26" spans="1:6" ht="15.75" x14ac:dyDescent="0.25">
      <c r="A26" s="83" t="s">
        <v>17</v>
      </c>
      <c r="B26" s="84"/>
      <c r="C26" s="62">
        <v>35581.300000000003</v>
      </c>
      <c r="D26" s="62">
        <v>30728.799999999999</v>
      </c>
      <c r="E26" s="34">
        <f t="shared" si="5"/>
        <v>-4852.5000000000036</v>
      </c>
      <c r="F26" s="51"/>
    </row>
    <row r="27" spans="1:6" ht="129" customHeight="1" x14ac:dyDescent="0.25">
      <c r="A27" s="59">
        <v>6</v>
      </c>
      <c r="B27" s="60" t="s">
        <v>30</v>
      </c>
      <c r="C27" s="61">
        <f t="shared" ref="C27" si="14">C28+C29</f>
        <v>67201.600000000006</v>
      </c>
      <c r="D27" s="61">
        <f t="shared" ref="D27" si="15">D28+D29</f>
        <v>73934</v>
      </c>
      <c r="E27" s="33">
        <f t="shared" si="5"/>
        <v>6732.3999999999942</v>
      </c>
      <c r="F27" s="8" t="s">
        <v>65</v>
      </c>
    </row>
    <row r="28" spans="1:6" ht="15.75" x14ac:dyDescent="0.25">
      <c r="A28" s="83" t="s">
        <v>16</v>
      </c>
      <c r="B28" s="84"/>
      <c r="C28" s="62">
        <v>59845.5</v>
      </c>
      <c r="D28" s="62">
        <v>65669.8</v>
      </c>
      <c r="E28" s="34">
        <f t="shared" si="5"/>
        <v>5824.3000000000029</v>
      </c>
      <c r="F28" s="51"/>
    </row>
    <row r="29" spans="1:6" ht="15.75" x14ac:dyDescent="0.25">
      <c r="A29" s="83" t="s">
        <v>17</v>
      </c>
      <c r="B29" s="84"/>
      <c r="C29" s="62">
        <v>7356.1</v>
      </c>
      <c r="D29" s="62">
        <v>8264.2000000000007</v>
      </c>
      <c r="E29" s="34">
        <f t="shared" si="5"/>
        <v>908.10000000000036</v>
      </c>
      <c r="F29" s="51"/>
    </row>
    <row r="30" spans="1:6" ht="110.25" x14ac:dyDescent="0.3">
      <c r="A30" s="59">
        <v>7</v>
      </c>
      <c r="B30" s="60" t="s">
        <v>90</v>
      </c>
      <c r="C30" s="61">
        <f t="shared" ref="C30" si="16">C31+C32</f>
        <v>8001.5</v>
      </c>
      <c r="D30" s="61">
        <f t="shared" ref="D30" si="17">D31+D32</f>
        <v>10118.9</v>
      </c>
      <c r="E30" s="33">
        <f t="shared" si="5"/>
        <v>2117.3999999999996</v>
      </c>
      <c r="F30" s="55" t="s">
        <v>67</v>
      </c>
    </row>
    <row r="31" spans="1:6" ht="15.75" x14ac:dyDescent="0.25">
      <c r="A31" s="83" t="s">
        <v>16</v>
      </c>
      <c r="B31" s="84"/>
      <c r="C31" s="62">
        <f>4051.1+3840</f>
        <v>7891.1</v>
      </c>
      <c r="D31" s="62">
        <v>10008.5</v>
      </c>
      <c r="E31" s="34">
        <f t="shared" si="5"/>
        <v>2117.3999999999996</v>
      </c>
      <c r="F31" s="22"/>
    </row>
    <row r="32" spans="1:6" ht="15.75" x14ac:dyDescent="0.25">
      <c r="A32" s="83" t="s">
        <v>17</v>
      </c>
      <c r="B32" s="84"/>
      <c r="C32" s="62">
        <v>110.4</v>
      </c>
      <c r="D32" s="62">
        <v>110.4</v>
      </c>
      <c r="E32" s="34">
        <f t="shared" si="5"/>
        <v>0</v>
      </c>
      <c r="F32" s="22"/>
    </row>
    <row r="33" spans="1:6" ht="47.25" x14ac:dyDescent="0.25">
      <c r="A33" s="59">
        <v>8</v>
      </c>
      <c r="B33" s="60" t="s">
        <v>31</v>
      </c>
      <c r="C33" s="63">
        <f t="shared" ref="C33" si="18">C34+C35</f>
        <v>740</v>
      </c>
      <c r="D33" s="63">
        <f t="shared" ref="D33" si="19">D34+D35</f>
        <v>1446</v>
      </c>
      <c r="E33" s="33">
        <f t="shared" si="5"/>
        <v>706</v>
      </c>
      <c r="F33" s="9" t="s">
        <v>69</v>
      </c>
    </row>
    <row r="34" spans="1:6" ht="15.75" x14ac:dyDescent="0.25">
      <c r="A34" s="83" t="s">
        <v>16</v>
      </c>
      <c r="B34" s="84"/>
      <c r="C34" s="64">
        <v>740</v>
      </c>
      <c r="D34" s="64">
        <v>1446</v>
      </c>
      <c r="E34" s="34">
        <f t="shared" si="5"/>
        <v>706</v>
      </c>
      <c r="F34" s="48"/>
    </row>
    <row r="35" spans="1:6" ht="15.75" x14ac:dyDescent="0.25">
      <c r="A35" s="83" t="s">
        <v>17</v>
      </c>
      <c r="B35" s="84"/>
      <c r="C35" s="64">
        <v>0</v>
      </c>
      <c r="D35" s="64">
        <v>0</v>
      </c>
      <c r="E35" s="34">
        <f t="shared" si="5"/>
        <v>0</v>
      </c>
      <c r="F35" s="48"/>
    </row>
    <row r="36" spans="1:6" ht="78.75" x14ac:dyDescent="0.25">
      <c r="A36" s="59">
        <v>9</v>
      </c>
      <c r="B36" s="60" t="s">
        <v>32</v>
      </c>
      <c r="C36" s="63">
        <f t="shared" ref="C36" si="20">C37+C38</f>
        <v>0</v>
      </c>
      <c r="D36" s="63">
        <f t="shared" ref="D36" si="21">D37+D38</f>
        <v>2737.38</v>
      </c>
      <c r="E36" s="33">
        <f t="shared" si="5"/>
        <v>2737.38</v>
      </c>
      <c r="F36" s="8" t="s">
        <v>71</v>
      </c>
    </row>
    <row r="37" spans="1:6" ht="15.75" x14ac:dyDescent="0.25">
      <c r="A37" s="83" t="s">
        <v>16</v>
      </c>
      <c r="B37" s="84"/>
      <c r="C37" s="64">
        <v>0</v>
      </c>
      <c r="D37" s="64">
        <v>136.88</v>
      </c>
      <c r="E37" s="34">
        <f t="shared" si="5"/>
        <v>136.88</v>
      </c>
      <c r="F37" s="48"/>
    </row>
    <row r="38" spans="1:6" ht="15.75" x14ac:dyDescent="0.25">
      <c r="A38" s="83" t="s">
        <v>17</v>
      </c>
      <c r="B38" s="84"/>
      <c r="C38" s="64">
        <v>0</v>
      </c>
      <c r="D38" s="64">
        <v>2600.5</v>
      </c>
      <c r="E38" s="34">
        <f t="shared" si="5"/>
        <v>2600.5</v>
      </c>
      <c r="F38" s="48"/>
    </row>
    <row r="39" spans="1:6" ht="58.5" customHeight="1" x14ac:dyDescent="0.25">
      <c r="A39" s="59">
        <v>10</v>
      </c>
      <c r="B39" s="60" t="s">
        <v>33</v>
      </c>
      <c r="C39" s="63">
        <f t="shared" ref="C39" si="22">C40+C41</f>
        <v>40433</v>
      </c>
      <c r="D39" s="63">
        <f t="shared" ref="D39" si="23">D40+D41</f>
        <v>45215</v>
      </c>
      <c r="E39" s="33">
        <f t="shared" ref="E39:E53" si="24">D39-C39</f>
        <v>4782</v>
      </c>
      <c r="F39" s="9" t="s">
        <v>74</v>
      </c>
    </row>
    <row r="40" spans="1:6" ht="15.75" x14ac:dyDescent="0.25">
      <c r="A40" s="65" t="s">
        <v>16</v>
      </c>
      <c r="B40" s="66"/>
      <c r="C40" s="64">
        <v>40433</v>
      </c>
      <c r="D40" s="64">
        <v>45215</v>
      </c>
      <c r="E40" s="34">
        <f t="shared" si="24"/>
        <v>4782</v>
      </c>
      <c r="F40" s="24"/>
    </row>
    <row r="41" spans="1:6" ht="15.75" x14ac:dyDescent="0.25">
      <c r="A41" s="65" t="s">
        <v>17</v>
      </c>
      <c r="B41" s="66"/>
      <c r="C41" s="64">
        <v>0</v>
      </c>
      <c r="D41" s="64">
        <v>0</v>
      </c>
      <c r="E41" s="34">
        <f t="shared" si="24"/>
        <v>0</v>
      </c>
      <c r="F41" s="24"/>
    </row>
    <row r="42" spans="1:6" ht="42.75" customHeight="1" x14ac:dyDescent="0.25">
      <c r="A42" s="59">
        <v>11</v>
      </c>
      <c r="B42" s="60" t="s">
        <v>34</v>
      </c>
      <c r="C42" s="63">
        <f t="shared" ref="C42" si="25">C43+C44</f>
        <v>21328</v>
      </c>
      <c r="D42" s="63">
        <f t="shared" ref="D42" si="26">D43+D44</f>
        <v>27160</v>
      </c>
      <c r="E42" s="33">
        <f t="shared" si="24"/>
        <v>5832</v>
      </c>
      <c r="F42" s="9" t="s">
        <v>75</v>
      </c>
    </row>
    <row r="43" spans="1:6" ht="15.75" x14ac:dyDescent="0.25">
      <c r="A43" s="65" t="s">
        <v>16</v>
      </c>
      <c r="B43" s="66"/>
      <c r="C43" s="64">
        <v>21328</v>
      </c>
      <c r="D43" s="64">
        <v>27160</v>
      </c>
      <c r="E43" s="34">
        <f t="shared" si="24"/>
        <v>5832</v>
      </c>
      <c r="F43" s="48"/>
    </row>
    <row r="44" spans="1:6" ht="15.75" x14ac:dyDescent="0.25">
      <c r="A44" s="65" t="s">
        <v>17</v>
      </c>
      <c r="B44" s="66"/>
      <c r="C44" s="64">
        <v>0</v>
      </c>
      <c r="D44" s="64">
        <v>0</v>
      </c>
      <c r="E44" s="34">
        <f t="shared" si="24"/>
        <v>0</v>
      </c>
      <c r="F44" s="48"/>
    </row>
    <row r="45" spans="1:6" ht="47.25" customHeight="1" x14ac:dyDescent="0.25">
      <c r="A45" s="67">
        <v>12</v>
      </c>
      <c r="B45" s="60" t="s">
        <v>35</v>
      </c>
      <c r="C45" s="63">
        <f t="shared" ref="C45" si="27">C46+C47</f>
        <v>52140</v>
      </c>
      <c r="D45" s="63">
        <f t="shared" ref="D45" si="28">D46+D47</f>
        <v>55244</v>
      </c>
      <c r="E45" s="33">
        <f t="shared" si="24"/>
        <v>3104</v>
      </c>
      <c r="F45" s="9" t="s">
        <v>76</v>
      </c>
    </row>
    <row r="46" spans="1:6" ht="15.75" x14ac:dyDescent="0.25">
      <c r="A46" s="65" t="s">
        <v>16</v>
      </c>
      <c r="B46" s="66"/>
      <c r="C46" s="64">
        <v>52140</v>
      </c>
      <c r="D46" s="64">
        <v>55244</v>
      </c>
      <c r="E46" s="34">
        <f t="shared" si="24"/>
        <v>3104</v>
      </c>
      <c r="F46" s="48"/>
    </row>
    <row r="47" spans="1:6" ht="15.75" x14ac:dyDescent="0.25">
      <c r="A47" s="65" t="s">
        <v>17</v>
      </c>
      <c r="B47" s="66"/>
      <c r="C47" s="64">
        <v>0</v>
      </c>
      <c r="D47" s="64">
        <v>0</v>
      </c>
      <c r="E47" s="34">
        <f t="shared" si="24"/>
        <v>0</v>
      </c>
      <c r="F47" s="48"/>
    </row>
    <row r="48" spans="1:6" ht="63.75" customHeight="1" x14ac:dyDescent="0.25">
      <c r="A48" s="59">
        <v>13</v>
      </c>
      <c r="B48" s="60" t="s">
        <v>36</v>
      </c>
      <c r="C48" s="63">
        <f t="shared" ref="C48" si="29">C49+C50</f>
        <v>1311</v>
      </c>
      <c r="D48" s="63">
        <f t="shared" ref="D48" si="30">D49+D50</f>
        <v>1506.5</v>
      </c>
      <c r="E48" s="33">
        <f t="shared" si="24"/>
        <v>195.5</v>
      </c>
      <c r="F48" s="9" t="s">
        <v>78</v>
      </c>
    </row>
    <row r="49" spans="1:6" ht="15.75" x14ac:dyDescent="0.25">
      <c r="A49" s="65" t="s">
        <v>16</v>
      </c>
      <c r="B49" s="66"/>
      <c r="C49" s="64">
        <v>1311</v>
      </c>
      <c r="D49" s="64">
        <v>1311</v>
      </c>
      <c r="E49" s="34">
        <f t="shared" si="24"/>
        <v>0</v>
      </c>
      <c r="F49" s="24"/>
    </row>
    <row r="50" spans="1:6" ht="15.75" x14ac:dyDescent="0.25">
      <c r="A50" s="65" t="s">
        <v>17</v>
      </c>
      <c r="B50" s="66"/>
      <c r="C50" s="64">
        <v>0</v>
      </c>
      <c r="D50" s="64">
        <v>195.5</v>
      </c>
      <c r="E50" s="34">
        <f t="shared" si="24"/>
        <v>195.5</v>
      </c>
      <c r="F50" s="24"/>
    </row>
    <row r="51" spans="1:6" ht="98.25" customHeight="1" x14ac:dyDescent="0.25">
      <c r="A51" s="59">
        <v>14</v>
      </c>
      <c r="B51" s="60" t="s">
        <v>37</v>
      </c>
      <c r="C51" s="63">
        <f t="shared" ref="C51:D51" si="31">C52+C53</f>
        <v>32161.300000000003</v>
      </c>
      <c r="D51" s="63">
        <f t="shared" si="31"/>
        <v>35200.300000000003</v>
      </c>
      <c r="E51" s="33">
        <f t="shared" si="24"/>
        <v>3039</v>
      </c>
      <c r="F51" s="9" t="s">
        <v>79</v>
      </c>
    </row>
    <row r="52" spans="1:6" ht="15.75" x14ac:dyDescent="0.25">
      <c r="A52" s="65" t="s">
        <v>16</v>
      </c>
      <c r="B52" s="66"/>
      <c r="C52" s="64">
        <v>8908.6</v>
      </c>
      <c r="D52" s="64">
        <v>9941</v>
      </c>
      <c r="E52" s="34">
        <f t="shared" si="24"/>
        <v>1032.3999999999996</v>
      </c>
      <c r="F52" s="24"/>
    </row>
    <row r="53" spans="1:6" ht="15.75" x14ac:dyDescent="0.25">
      <c r="A53" s="65" t="s">
        <v>17</v>
      </c>
      <c r="B53" s="66"/>
      <c r="C53" s="64">
        <v>23252.7</v>
      </c>
      <c r="D53" s="64">
        <v>25259.3</v>
      </c>
      <c r="E53" s="34">
        <f t="shared" si="24"/>
        <v>2006.5999999999985</v>
      </c>
      <c r="F53" s="24"/>
    </row>
    <row r="54" spans="1:6" ht="49.5" customHeight="1" x14ac:dyDescent="0.25">
      <c r="A54" s="59">
        <v>15</v>
      </c>
      <c r="B54" s="60" t="s">
        <v>38</v>
      </c>
      <c r="C54" s="63">
        <f t="shared" ref="C54" si="32">C55+C56</f>
        <v>2811.1000000000004</v>
      </c>
      <c r="D54" s="63">
        <f t="shared" ref="D54" si="33">D55+D56</f>
        <v>5962.8</v>
      </c>
      <c r="E54" s="33">
        <f t="shared" ref="E54:E59" si="34">D54-C54</f>
        <v>3151.7</v>
      </c>
      <c r="F54" s="9" t="s">
        <v>80</v>
      </c>
    </row>
    <row r="55" spans="1:6" ht="15.75" x14ac:dyDescent="0.25">
      <c r="A55" s="65" t="s">
        <v>16</v>
      </c>
      <c r="B55" s="66"/>
      <c r="C55" s="64">
        <v>1335.9</v>
      </c>
      <c r="D55" s="64">
        <v>2253</v>
      </c>
      <c r="E55" s="34">
        <f t="shared" si="34"/>
        <v>917.09999999999991</v>
      </c>
      <c r="F55" s="48"/>
    </row>
    <row r="56" spans="1:6" ht="15.75" x14ac:dyDescent="0.25">
      <c r="A56" s="65" t="s">
        <v>17</v>
      </c>
      <c r="B56" s="66"/>
      <c r="C56" s="64">
        <v>1475.2</v>
      </c>
      <c r="D56" s="64">
        <v>3709.8</v>
      </c>
      <c r="E56" s="34">
        <f t="shared" si="34"/>
        <v>2234.6000000000004</v>
      </c>
      <c r="F56" s="52"/>
    </row>
    <row r="57" spans="1:6" ht="128.25" customHeight="1" x14ac:dyDescent="0.25">
      <c r="A57" s="68">
        <v>16</v>
      </c>
      <c r="B57" s="69" t="s">
        <v>39</v>
      </c>
      <c r="C57" s="70">
        <f>C58+C59</f>
        <v>279819.90000000002</v>
      </c>
      <c r="D57" s="70">
        <f>D58+D59</f>
        <v>329835.3</v>
      </c>
      <c r="E57" s="71">
        <f t="shared" si="34"/>
        <v>50015.399999999965</v>
      </c>
      <c r="F57" s="56" t="s">
        <v>81</v>
      </c>
    </row>
    <row r="58" spans="1:6" ht="15.75" x14ac:dyDescent="0.25">
      <c r="A58" s="65" t="s">
        <v>16</v>
      </c>
      <c r="B58" s="66"/>
      <c r="C58" s="64">
        <v>265032</v>
      </c>
      <c r="D58" s="64">
        <v>314244</v>
      </c>
      <c r="E58" s="34">
        <f t="shared" si="34"/>
        <v>49212</v>
      </c>
      <c r="F58" s="24"/>
    </row>
    <row r="59" spans="1:6" ht="15.75" x14ac:dyDescent="0.25">
      <c r="A59" s="65" t="s">
        <v>17</v>
      </c>
      <c r="B59" s="66"/>
      <c r="C59" s="64">
        <v>14787.9</v>
      </c>
      <c r="D59" s="64">
        <v>15591.3</v>
      </c>
      <c r="E59" s="34">
        <f t="shared" si="34"/>
        <v>803.39999999999964</v>
      </c>
      <c r="F59" s="24"/>
    </row>
    <row r="60" spans="1:6" ht="94.5" x14ac:dyDescent="0.3">
      <c r="A60" s="59">
        <v>17</v>
      </c>
      <c r="B60" s="60" t="s">
        <v>91</v>
      </c>
      <c r="C60" s="63">
        <f>C61+C62</f>
        <v>147829.29999999999</v>
      </c>
      <c r="D60" s="63">
        <f>D61+D62</f>
        <v>288007.89999999997</v>
      </c>
      <c r="E60" s="33">
        <f t="shared" ref="E60:E65" si="35">D60-C60</f>
        <v>140178.59999999998</v>
      </c>
      <c r="F60" s="8" t="s">
        <v>83</v>
      </c>
    </row>
    <row r="61" spans="1:6" ht="15.75" x14ac:dyDescent="0.25">
      <c r="A61" s="65" t="s">
        <v>16</v>
      </c>
      <c r="B61" s="66"/>
      <c r="C61" s="64">
        <f>56331.2+75424.8</f>
        <v>131756</v>
      </c>
      <c r="D61" s="64">
        <v>276877.8</v>
      </c>
      <c r="E61" s="34">
        <f t="shared" si="35"/>
        <v>145121.79999999999</v>
      </c>
      <c r="F61" s="53"/>
    </row>
    <row r="62" spans="1:6" ht="15.75" x14ac:dyDescent="0.25">
      <c r="A62" s="65" t="s">
        <v>17</v>
      </c>
      <c r="B62" s="66"/>
      <c r="C62" s="64">
        <v>16073.3</v>
      </c>
      <c r="D62" s="64">
        <v>11130.1</v>
      </c>
      <c r="E62" s="34">
        <f t="shared" si="35"/>
        <v>-4943.1999999999989</v>
      </c>
      <c r="F62" s="48"/>
    </row>
    <row r="63" spans="1:6" ht="92.25" customHeight="1" x14ac:dyDescent="0.25">
      <c r="A63" s="59">
        <v>18</v>
      </c>
      <c r="B63" s="60" t="s">
        <v>52</v>
      </c>
      <c r="C63" s="63">
        <f>C64+C65</f>
        <v>86151.9</v>
      </c>
      <c r="D63" s="63">
        <f>D64+D65</f>
        <v>0</v>
      </c>
      <c r="E63" s="33">
        <f t="shared" si="35"/>
        <v>-86151.9</v>
      </c>
      <c r="F63" s="8" t="s">
        <v>55</v>
      </c>
    </row>
    <row r="64" spans="1:6" ht="15.75" x14ac:dyDescent="0.25">
      <c r="A64" s="83" t="s">
        <v>16</v>
      </c>
      <c r="B64" s="84"/>
      <c r="C64" s="64">
        <v>0</v>
      </c>
      <c r="D64" s="64">
        <v>0</v>
      </c>
      <c r="E64" s="34">
        <f t="shared" si="35"/>
        <v>0</v>
      </c>
      <c r="F64" s="24"/>
    </row>
    <row r="65" spans="1:9" ht="15.75" x14ac:dyDescent="0.25">
      <c r="A65" s="83" t="s">
        <v>17</v>
      </c>
      <c r="B65" s="84"/>
      <c r="C65" s="64">
        <v>86151.9</v>
      </c>
      <c r="D65" s="64">
        <v>0</v>
      </c>
      <c r="E65" s="34">
        <f t="shared" si="35"/>
        <v>-86151.9</v>
      </c>
      <c r="F65" s="24"/>
    </row>
    <row r="66" spans="1:9" ht="15.75" x14ac:dyDescent="0.25">
      <c r="A66" s="87" t="s">
        <v>9</v>
      </c>
      <c r="B66" s="88"/>
      <c r="C66" s="63">
        <f t="shared" ref="C66" si="36">C67+C68</f>
        <v>82295.399999999994</v>
      </c>
      <c r="D66" s="63">
        <f t="shared" ref="D66" si="37">D67+D68</f>
        <v>44494.9</v>
      </c>
      <c r="E66" s="33">
        <f t="shared" ref="E66:E77" si="38">D66-C66</f>
        <v>-37800.499999999993</v>
      </c>
      <c r="F66" s="24"/>
    </row>
    <row r="67" spans="1:9" ht="15.75" x14ac:dyDescent="0.25">
      <c r="A67" s="83" t="s">
        <v>16</v>
      </c>
      <c r="B67" s="84"/>
      <c r="C67" s="64">
        <f>C69+C70+C71+C72+C73+C74+C76+C77</f>
        <v>81680</v>
      </c>
      <c r="D67" s="64">
        <f>D69+D70+D71+D72+D73+D74+D76+D77</f>
        <v>43805.3</v>
      </c>
      <c r="E67" s="34">
        <f t="shared" si="38"/>
        <v>-37874.699999999997</v>
      </c>
      <c r="F67" s="24"/>
    </row>
    <row r="68" spans="1:9" ht="15.75" x14ac:dyDescent="0.25">
      <c r="A68" s="83" t="s">
        <v>17</v>
      </c>
      <c r="B68" s="84"/>
      <c r="C68" s="64">
        <f>C75</f>
        <v>615.4</v>
      </c>
      <c r="D68" s="64">
        <f>D75</f>
        <v>689.6</v>
      </c>
      <c r="E68" s="34">
        <f t="shared" si="38"/>
        <v>74.200000000000045</v>
      </c>
      <c r="F68" s="24"/>
    </row>
    <row r="69" spans="1:9" ht="41.25" customHeight="1" x14ac:dyDescent="0.25">
      <c r="A69" s="72"/>
      <c r="B69" s="73" t="s">
        <v>18</v>
      </c>
      <c r="C69" s="64">
        <v>14377</v>
      </c>
      <c r="D69" s="64">
        <v>11289</v>
      </c>
      <c r="E69" s="34">
        <f t="shared" si="38"/>
        <v>-3088</v>
      </c>
      <c r="F69" s="9" t="s">
        <v>50</v>
      </c>
    </row>
    <row r="70" spans="1:9" ht="36" customHeight="1" x14ac:dyDescent="0.25">
      <c r="A70" s="72"/>
      <c r="B70" s="73" t="s">
        <v>19</v>
      </c>
      <c r="C70" s="64">
        <v>17288</v>
      </c>
      <c r="D70" s="64">
        <v>8582</v>
      </c>
      <c r="E70" s="34">
        <f t="shared" si="38"/>
        <v>-8706</v>
      </c>
      <c r="F70" s="9" t="s">
        <v>51</v>
      </c>
    </row>
    <row r="71" spans="1:9" ht="31.5" x14ac:dyDescent="0.25">
      <c r="A71" s="72"/>
      <c r="B71" s="73" t="s">
        <v>20</v>
      </c>
      <c r="C71" s="64">
        <v>5508</v>
      </c>
      <c r="D71" s="64">
        <v>5585</v>
      </c>
      <c r="E71" s="34">
        <f t="shared" si="38"/>
        <v>77</v>
      </c>
      <c r="F71" s="9" t="s">
        <v>85</v>
      </c>
    </row>
    <row r="72" spans="1:9" ht="173.25" customHeight="1" x14ac:dyDescent="0.25">
      <c r="A72" s="72"/>
      <c r="B72" s="73" t="s">
        <v>21</v>
      </c>
      <c r="C72" s="64">
        <v>6507</v>
      </c>
      <c r="D72" s="64">
        <v>7329</v>
      </c>
      <c r="E72" s="34">
        <f t="shared" si="38"/>
        <v>822</v>
      </c>
      <c r="F72" s="9" t="s">
        <v>87</v>
      </c>
    </row>
    <row r="73" spans="1:9" ht="31.5" x14ac:dyDescent="0.25">
      <c r="A73" s="72"/>
      <c r="B73" s="73" t="s">
        <v>22</v>
      </c>
      <c r="C73" s="64">
        <v>0</v>
      </c>
      <c r="D73" s="64">
        <v>1700</v>
      </c>
      <c r="E73" s="34">
        <f t="shared" si="38"/>
        <v>1700</v>
      </c>
      <c r="F73" s="57" t="s">
        <v>89</v>
      </c>
    </row>
    <row r="74" spans="1:9" ht="24" customHeight="1" x14ac:dyDescent="0.25">
      <c r="A74" s="72"/>
      <c r="B74" s="73" t="s">
        <v>10</v>
      </c>
      <c r="C74" s="64">
        <v>0</v>
      </c>
      <c r="D74" s="64">
        <v>0</v>
      </c>
      <c r="E74" s="34">
        <f t="shared" si="38"/>
        <v>0</v>
      </c>
      <c r="F74" s="9"/>
    </row>
    <row r="75" spans="1:9" ht="47.25" x14ac:dyDescent="0.25">
      <c r="A75" s="72"/>
      <c r="B75" s="73" t="s">
        <v>11</v>
      </c>
      <c r="C75" s="64">
        <v>615.4</v>
      </c>
      <c r="D75" s="64">
        <v>689.6</v>
      </c>
      <c r="E75" s="34">
        <f t="shared" si="38"/>
        <v>74.200000000000045</v>
      </c>
      <c r="F75" s="57" t="s">
        <v>40</v>
      </c>
    </row>
    <row r="76" spans="1:9" ht="21.75" customHeight="1" x14ac:dyDescent="0.25">
      <c r="A76" s="72"/>
      <c r="B76" s="74" t="s">
        <v>12</v>
      </c>
      <c r="C76" s="64">
        <v>37000</v>
      </c>
      <c r="D76" s="64">
        <v>0</v>
      </c>
      <c r="E76" s="34">
        <f t="shared" si="38"/>
        <v>-37000</v>
      </c>
      <c r="F76" s="24" t="s">
        <v>46</v>
      </c>
    </row>
    <row r="77" spans="1:9" ht="21" customHeight="1" thickBot="1" x14ac:dyDescent="0.3">
      <c r="A77" s="50"/>
      <c r="B77" s="75" t="s">
        <v>13</v>
      </c>
      <c r="C77" s="64">
        <v>1000</v>
      </c>
      <c r="D77" s="76">
        <v>9320.2999999999993</v>
      </c>
      <c r="E77" s="77">
        <f t="shared" si="38"/>
        <v>8320.2999999999993</v>
      </c>
      <c r="F77" s="58" t="s">
        <v>47</v>
      </c>
    </row>
    <row r="78" spans="1:9" ht="26.25" customHeight="1" thickBot="1" x14ac:dyDescent="0.3">
      <c r="A78" s="47"/>
      <c r="B78" s="42" t="s">
        <v>4</v>
      </c>
      <c r="C78" s="43">
        <f>C9+C66</f>
        <v>2992495.9999999995</v>
      </c>
      <c r="D78" s="44">
        <f>D9+D66</f>
        <v>3290952.1</v>
      </c>
      <c r="E78" s="45">
        <f>E9+E66</f>
        <v>298456.09999999986</v>
      </c>
      <c r="F78" s="46"/>
      <c r="G78" s="7"/>
    </row>
    <row r="80" spans="1:9" s="10" customFormat="1" ht="84" customHeight="1" x14ac:dyDescent="0.25">
      <c r="A80" s="85" t="s">
        <v>54</v>
      </c>
      <c r="B80" s="85"/>
      <c r="C80" s="85"/>
      <c r="D80" s="85"/>
      <c r="E80" s="85"/>
      <c r="F80" s="85"/>
      <c r="G80" s="78"/>
      <c r="H80" s="78"/>
      <c r="I80" s="78"/>
    </row>
  </sheetData>
  <mergeCells count="31">
    <mergeCell ref="F6:F7"/>
    <mergeCell ref="A13:B13"/>
    <mergeCell ref="A14:B14"/>
    <mergeCell ref="A10:B10"/>
    <mergeCell ref="A11:B11"/>
    <mergeCell ref="A19:B19"/>
    <mergeCell ref="A20:B20"/>
    <mergeCell ref="A16:B16"/>
    <mergeCell ref="B6:B7"/>
    <mergeCell ref="A6:A7"/>
    <mergeCell ref="A4:F4"/>
    <mergeCell ref="A66:B66"/>
    <mergeCell ref="A9:B9"/>
    <mergeCell ref="A64:B64"/>
    <mergeCell ref="A38:B38"/>
    <mergeCell ref="A37:B37"/>
    <mergeCell ref="A31:B31"/>
    <mergeCell ref="A32:B32"/>
    <mergeCell ref="A34:B34"/>
    <mergeCell ref="A35:B35"/>
    <mergeCell ref="A25:B25"/>
    <mergeCell ref="A26:B26"/>
    <mergeCell ref="A17:B17"/>
    <mergeCell ref="A22:B22"/>
    <mergeCell ref="A23:B23"/>
    <mergeCell ref="A28:B28"/>
    <mergeCell ref="A29:B29"/>
    <mergeCell ref="A67:B67"/>
    <mergeCell ref="A68:B68"/>
    <mergeCell ref="A65:B65"/>
    <mergeCell ref="A80:F80"/>
  </mergeCells>
  <pageMargins left="0.78740157480314965" right="0.39370078740157483" top="0.78740157480314965" bottom="0.78740157480314965" header="0.31496062992125984" footer="0.31496062992125984"/>
  <pageSetup paperSize="9" scale="50" firstPageNumber="543" fitToHeight="0" orientation="landscape" useFirstPageNumber="1" r:id="rId1"/>
  <headerFooter scaleWithDoc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0"/>
  <sheetViews>
    <sheetView tabSelected="1" topLeftCell="A12" zoomScaleNormal="100" zoomScaleSheetLayoutView="90" workbookViewId="0">
      <selection activeCell="F12" sqref="F12"/>
    </sheetView>
  </sheetViews>
  <sheetFormatPr defaultColWidth="9.140625" defaultRowHeight="15" x14ac:dyDescent="0.25"/>
  <cols>
    <col min="1" max="1" width="9.140625" style="10"/>
    <col min="2" max="2" width="53" style="10" customWidth="1"/>
    <col min="3" max="3" width="17.28515625" style="10" customWidth="1"/>
    <col min="4" max="4" width="19" style="10" customWidth="1"/>
    <col min="5" max="5" width="19.140625" style="35" customWidth="1"/>
    <col min="6" max="6" width="136.28515625" style="26" customWidth="1"/>
    <col min="7" max="7" width="14.7109375" style="10" bestFit="1" customWidth="1"/>
    <col min="8" max="8" width="12.140625" style="10" bestFit="1" customWidth="1"/>
    <col min="9" max="16384" width="9.140625" style="10"/>
  </cols>
  <sheetData>
    <row r="1" spans="1:8" ht="15.75" x14ac:dyDescent="0.25">
      <c r="F1" s="28" t="s">
        <v>57</v>
      </c>
    </row>
    <row r="2" spans="1:8" ht="15.75" x14ac:dyDescent="0.25">
      <c r="F2" s="28" t="s">
        <v>15</v>
      </c>
    </row>
    <row r="4" spans="1:8" ht="18.75" x14ac:dyDescent="0.3">
      <c r="A4" s="99" t="s">
        <v>45</v>
      </c>
      <c r="B4" s="99"/>
      <c r="C4" s="99"/>
      <c r="D4" s="99"/>
      <c r="E4" s="99"/>
      <c r="F4" s="99"/>
    </row>
    <row r="5" spans="1:8" ht="15.75" thickBot="1" x14ac:dyDescent="0.3">
      <c r="F5" s="40" t="s">
        <v>14</v>
      </c>
    </row>
    <row r="6" spans="1:8" ht="94.5" x14ac:dyDescent="0.25">
      <c r="A6" s="100" t="s">
        <v>1</v>
      </c>
      <c r="B6" s="91" t="s">
        <v>0</v>
      </c>
      <c r="C6" s="79" t="s">
        <v>44</v>
      </c>
      <c r="D6" s="13" t="s">
        <v>2</v>
      </c>
      <c r="E6" s="36" t="s">
        <v>3</v>
      </c>
      <c r="F6" s="95" t="s">
        <v>43</v>
      </c>
    </row>
    <row r="7" spans="1:8" ht="16.5" thickBot="1" x14ac:dyDescent="0.3">
      <c r="A7" s="101"/>
      <c r="B7" s="92"/>
      <c r="C7" s="14" t="s">
        <v>42</v>
      </c>
      <c r="D7" s="14" t="s">
        <v>42</v>
      </c>
      <c r="E7" s="37" t="s">
        <v>42</v>
      </c>
      <c r="F7" s="96"/>
    </row>
    <row r="8" spans="1:8" ht="16.5" thickBot="1" x14ac:dyDescent="0.3">
      <c r="A8" s="15">
        <v>1</v>
      </c>
      <c r="B8" s="11">
        <v>2</v>
      </c>
      <c r="C8" s="16">
        <v>3</v>
      </c>
      <c r="D8" s="16">
        <v>4</v>
      </c>
      <c r="E8" s="38" t="s">
        <v>5</v>
      </c>
      <c r="F8" s="27">
        <v>6</v>
      </c>
    </row>
    <row r="9" spans="1:8" ht="15.75" x14ac:dyDescent="0.25">
      <c r="A9" s="102" t="s">
        <v>8</v>
      </c>
      <c r="B9" s="103"/>
      <c r="C9" s="17">
        <f>C10+C11</f>
        <v>3007243.4000000004</v>
      </c>
      <c r="D9" s="17">
        <f t="shared" ref="D9:E9" si="0">D10+D11</f>
        <v>3142977.2</v>
      </c>
      <c r="E9" s="17">
        <f t="shared" si="0"/>
        <v>135733.79999999981</v>
      </c>
      <c r="F9" s="22"/>
    </row>
    <row r="10" spans="1:8" ht="15.75" x14ac:dyDescent="0.25">
      <c r="A10" s="83" t="s">
        <v>16</v>
      </c>
      <c r="B10" s="84"/>
      <c r="C10" s="18">
        <f>C13+C16+C19+C22+C25+C28+C31+C34+C37+C40+C43+C46+C49+C52+C55+C58+C61+C64</f>
        <v>1412456.6</v>
      </c>
      <c r="D10" s="18">
        <f t="shared" ref="D10:E11" si="1">D13+D16+D19+D22+D25+D28+D31+D34+D37+D40+D43+D46+D49+D52+D55+D58+D61+D64</f>
        <v>1555386.4</v>
      </c>
      <c r="E10" s="18">
        <f t="shared" si="1"/>
        <v>142929.79999999999</v>
      </c>
      <c r="F10" s="22"/>
      <c r="G10" s="19"/>
      <c r="H10" s="19"/>
    </row>
    <row r="11" spans="1:8" ht="15.75" x14ac:dyDescent="0.25">
      <c r="A11" s="83" t="s">
        <v>17</v>
      </c>
      <c r="B11" s="84"/>
      <c r="C11" s="18">
        <f>C14+C17+C20+C23+C26+C29+C32+C35+C38+C41+C44+C47+C50+C53+C56+C59+C62+C65</f>
        <v>1594786.8000000003</v>
      </c>
      <c r="D11" s="18">
        <f t="shared" si="1"/>
        <v>1587590.8</v>
      </c>
      <c r="E11" s="18">
        <f t="shared" si="1"/>
        <v>-7196.0000000001746</v>
      </c>
      <c r="F11" s="22"/>
    </row>
    <row r="12" spans="1:8" ht="351" customHeight="1" x14ac:dyDescent="0.25">
      <c r="A12" s="59">
        <v>1</v>
      </c>
      <c r="B12" s="60" t="s">
        <v>26</v>
      </c>
      <c r="C12" s="61">
        <f t="shared" ref="C12:D12" si="2">C13+C14</f>
        <v>1640564.2000000002</v>
      </c>
      <c r="D12" s="61">
        <f t="shared" si="2"/>
        <v>1787680.2999999998</v>
      </c>
      <c r="E12" s="33">
        <f t="shared" ref="E12:E38" si="3">D12-C12</f>
        <v>147116.09999999963</v>
      </c>
      <c r="F12" s="8" t="s">
        <v>93</v>
      </c>
    </row>
    <row r="13" spans="1:8" ht="15.75" x14ac:dyDescent="0.25">
      <c r="A13" s="83" t="s">
        <v>16</v>
      </c>
      <c r="B13" s="84"/>
      <c r="C13" s="62">
        <v>298221.59999999998</v>
      </c>
      <c r="D13" s="62">
        <v>335561.9</v>
      </c>
      <c r="E13" s="34">
        <f t="shared" si="3"/>
        <v>37340.300000000047</v>
      </c>
      <c r="F13" s="22"/>
    </row>
    <row r="14" spans="1:8" ht="15.75" x14ac:dyDescent="0.25">
      <c r="A14" s="83" t="s">
        <v>17</v>
      </c>
      <c r="B14" s="84"/>
      <c r="C14" s="62">
        <v>1342342.6</v>
      </c>
      <c r="D14" s="62">
        <v>1452118.4</v>
      </c>
      <c r="E14" s="34">
        <f t="shared" si="3"/>
        <v>109775.79999999981</v>
      </c>
      <c r="F14" s="23"/>
    </row>
    <row r="15" spans="1:8" ht="243" customHeight="1" x14ac:dyDescent="0.25">
      <c r="A15" s="59">
        <v>2</v>
      </c>
      <c r="B15" s="60" t="s">
        <v>41</v>
      </c>
      <c r="C15" s="61">
        <f t="shared" ref="C15:D15" si="4">C16+C17</f>
        <v>516119.5</v>
      </c>
      <c r="D15" s="61">
        <f t="shared" si="4"/>
        <v>544083.1</v>
      </c>
      <c r="E15" s="33">
        <f t="shared" si="3"/>
        <v>27963.599999999977</v>
      </c>
      <c r="F15" s="8" t="s">
        <v>94</v>
      </c>
    </row>
    <row r="16" spans="1:8" ht="15.75" x14ac:dyDescent="0.25">
      <c r="A16" s="83" t="s">
        <v>16</v>
      </c>
      <c r="B16" s="84"/>
      <c r="C16" s="62">
        <v>467591.9</v>
      </c>
      <c r="D16" s="62">
        <v>527460.1</v>
      </c>
      <c r="E16" s="34">
        <f t="shared" si="3"/>
        <v>59868.199999999953</v>
      </c>
      <c r="F16" s="22"/>
    </row>
    <row r="17" spans="1:6" ht="15.75" x14ac:dyDescent="0.25">
      <c r="A17" s="83" t="s">
        <v>17</v>
      </c>
      <c r="B17" s="84"/>
      <c r="C17" s="62">
        <v>48527.6</v>
      </c>
      <c r="D17" s="62">
        <v>16623</v>
      </c>
      <c r="E17" s="34">
        <f t="shared" si="3"/>
        <v>-31904.6</v>
      </c>
      <c r="F17" s="22"/>
    </row>
    <row r="18" spans="1:6" ht="31.5" x14ac:dyDescent="0.25">
      <c r="A18" s="59">
        <v>3</v>
      </c>
      <c r="B18" s="60" t="s">
        <v>27</v>
      </c>
      <c r="C18" s="61">
        <f t="shared" ref="C18:D18" si="5">C19+C20</f>
        <v>301.3</v>
      </c>
      <c r="D18" s="61">
        <f t="shared" si="5"/>
        <v>3052</v>
      </c>
      <c r="E18" s="33">
        <f>D18-C18</f>
        <v>2750.7</v>
      </c>
      <c r="F18" s="8" t="s">
        <v>61</v>
      </c>
    </row>
    <row r="19" spans="1:6" ht="15.75" x14ac:dyDescent="0.25">
      <c r="A19" s="83" t="s">
        <v>6</v>
      </c>
      <c r="B19" s="84"/>
      <c r="C19" s="62">
        <v>301.3</v>
      </c>
      <c r="D19" s="62">
        <v>3052</v>
      </c>
      <c r="E19" s="34">
        <f>D19-C19</f>
        <v>2750.7</v>
      </c>
      <c r="F19" s="22"/>
    </row>
    <row r="20" spans="1:6" ht="15.75" x14ac:dyDescent="0.25">
      <c r="A20" s="83" t="s">
        <v>7</v>
      </c>
      <c r="B20" s="84"/>
      <c r="C20" s="62">
        <v>0</v>
      </c>
      <c r="D20" s="62">
        <v>0</v>
      </c>
      <c r="E20" s="34">
        <f>D20-C20</f>
        <v>0</v>
      </c>
      <c r="F20" s="22"/>
    </row>
    <row r="21" spans="1:6" ht="47.25" customHeight="1" x14ac:dyDescent="0.25">
      <c r="A21" s="59">
        <v>4</v>
      </c>
      <c r="B21" s="60" t="s">
        <v>28</v>
      </c>
      <c r="C21" s="61">
        <f t="shared" ref="C21:D21" si="6">C22+C23</f>
        <v>1630</v>
      </c>
      <c r="D21" s="61">
        <f t="shared" si="6"/>
        <v>1790</v>
      </c>
      <c r="E21" s="33">
        <f t="shared" si="3"/>
        <v>160</v>
      </c>
      <c r="F21" s="9" t="s">
        <v>62</v>
      </c>
    </row>
    <row r="22" spans="1:6" ht="15.75" x14ac:dyDescent="0.25">
      <c r="A22" s="83" t="s">
        <v>16</v>
      </c>
      <c r="B22" s="84"/>
      <c r="C22" s="62">
        <v>1630</v>
      </c>
      <c r="D22" s="62">
        <v>1790</v>
      </c>
      <c r="E22" s="34">
        <f t="shared" si="3"/>
        <v>160</v>
      </c>
      <c r="F22" s="22"/>
    </row>
    <row r="23" spans="1:6" ht="15.75" x14ac:dyDescent="0.25">
      <c r="A23" s="83" t="s">
        <v>17</v>
      </c>
      <c r="B23" s="84"/>
      <c r="C23" s="62">
        <v>0</v>
      </c>
      <c r="D23" s="62">
        <v>0</v>
      </c>
      <c r="E23" s="34">
        <f t="shared" si="3"/>
        <v>0</v>
      </c>
      <c r="F23" s="22"/>
    </row>
    <row r="24" spans="1:6" ht="114.75" customHeight="1" x14ac:dyDescent="0.25">
      <c r="A24" s="59">
        <v>5</v>
      </c>
      <c r="B24" s="60" t="s">
        <v>29</v>
      </c>
      <c r="C24" s="61">
        <f t="shared" ref="C24:D24" si="7">C25+C26</f>
        <v>41810.1</v>
      </c>
      <c r="D24" s="61">
        <f t="shared" si="7"/>
        <v>37159.1</v>
      </c>
      <c r="E24" s="33">
        <f t="shared" si="3"/>
        <v>-4651</v>
      </c>
      <c r="F24" s="8" t="s">
        <v>64</v>
      </c>
    </row>
    <row r="25" spans="1:6" ht="15.75" x14ac:dyDescent="0.25">
      <c r="A25" s="83" t="s">
        <v>16</v>
      </c>
      <c r="B25" s="84"/>
      <c r="C25" s="62">
        <v>1985.6</v>
      </c>
      <c r="D25" s="62">
        <v>1854.6</v>
      </c>
      <c r="E25" s="34">
        <f t="shared" si="3"/>
        <v>-131</v>
      </c>
      <c r="F25" s="22"/>
    </row>
    <row r="26" spans="1:6" ht="15.75" x14ac:dyDescent="0.25">
      <c r="A26" s="83" t="s">
        <v>17</v>
      </c>
      <c r="B26" s="84"/>
      <c r="C26" s="62">
        <v>39824.5</v>
      </c>
      <c r="D26" s="62">
        <v>35304.5</v>
      </c>
      <c r="E26" s="34">
        <f t="shared" si="3"/>
        <v>-4520</v>
      </c>
      <c r="F26" s="22"/>
    </row>
    <row r="27" spans="1:6" ht="159" customHeight="1" x14ac:dyDescent="0.25">
      <c r="A27" s="59">
        <v>6</v>
      </c>
      <c r="B27" s="60" t="s">
        <v>30</v>
      </c>
      <c r="C27" s="61">
        <f t="shared" ref="C27:D27" si="8">C28+C29</f>
        <v>82923.600000000006</v>
      </c>
      <c r="D27" s="61">
        <f t="shared" si="8"/>
        <v>88883.299999999988</v>
      </c>
      <c r="E27" s="33">
        <f t="shared" si="3"/>
        <v>5959.6999999999825</v>
      </c>
      <c r="F27" s="54" t="s">
        <v>66</v>
      </c>
    </row>
    <row r="28" spans="1:6" ht="15.75" x14ac:dyDescent="0.25">
      <c r="A28" s="83" t="s">
        <v>16</v>
      </c>
      <c r="B28" s="84"/>
      <c r="C28" s="62">
        <v>61414.3</v>
      </c>
      <c r="D28" s="62">
        <v>65659.899999999994</v>
      </c>
      <c r="E28" s="34">
        <f t="shared" si="3"/>
        <v>4245.5999999999913</v>
      </c>
      <c r="F28" s="22"/>
    </row>
    <row r="29" spans="1:6" ht="15.75" x14ac:dyDescent="0.25">
      <c r="A29" s="83" t="s">
        <v>17</v>
      </c>
      <c r="B29" s="84"/>
      <c r="C29" s="62">
        <v>21509.3</v>
      </c>
      <c r="D29" s="62">
        <v>23223.4</v>
      </c>
      <c r="E29" s="34">
        <f t="shared" si="3"/>
        <v>1714.1000000000022</v>
      </c>
      <c r="F29" s="22"/>
    </row>
    <row r="30" spans="1:6" ht="50.25" x14ac:dyDescent="0.3">
      <c r="A30" s="59">
        <v>7</v>
      </c>
      <c r="B30" s="60" t="s">
        <v>95</v>
      </c>
      <c r="C30" s="61">
        <f t="shared" ref="C30:D30" si="9">C31+C32</f>
        <v>7674.6</v>
      </c>
      <c r="D30" s="61">
        <f t="shared" si="9"/>
        <v>6203.6</v>
      </c>
      <c r="E30" s="33">
        <f t="shared" si="3"/>
        <v>-1471</v>
      </c>
      <c r="F30" s="8" t="s">
        <v>68</v>
      </c>
    </row>
    <row r="31" spans="1:6" ht="15.75" x14ac:dyDescent="0.25">
      <c r="A31" s="83" t="s">
        <v>16</v>
      </c>
      <c r="B31" s="84"/>
      <c r="C31" s="62">
        <f>4247.7+3317.3</f>
        <v>7565</v>
      </c>
      <c r="D31" s="62">
        <v>6094</v>
      </c>
      <c r="E31" s="34">
        <f t="shared" si="3"/>
        <v>-1471</v>
      </c>
      <c r="F31" s="22"/>
    </row>
    <row r="32" spans="1:6" ht="15.75" x14ac:dyDescent="0.25">
      <c r="A32" s="83" t="s">
        <v>17</v>
      </c>
      <c r="B32" s="84"/>
      <c r="C32" s="62">
        <v>109.6</v>
      </c>
      <c r="D32" s="62">
        <v>109.6</v>
      </c>
      <c r="E32" s="34">
        <f t="shared" si="3"/>
        <v>0</v>
      </c>
      <c r="F32" s="22"/>
    </row>
    <row r="33" spans="1:6" ht="31.5" x14ac:dyDescent="0.25">
      <c r="A33" s="59">
        <v>8</v>
      </c>
      <c r="B33" s="60" t="s">
        <v>31</v>
      </c>
      <c r="C33" s="63">
        <f t="shared" ref="C33:D33" si="10">C34+C35</f>
        <v>740</v>
      </c>
      <c r="D33" s="63">
        <f t="shared" si="10"/>
        <v>905</v>
      </c>
      <c r="E33" s="33">
        <f t="shared" si="3"/>
        <v>165</v>
      </c>
      <c r="F33" s="9" t="s">
        <v>70</v>
      </c>
    </row>
    <row r="34" spans="1:6" ht="15.75" x14ac:dyDescent="0.25">
      <c r="A34" s="83" t="s">
        <v>16</v>
      </c>
      <c r="B34" s="84"/>
      <c r="C34" s="64">
        <v>740</v>
      </c>
      <c r="D34" s="64">
        <v>905</v>
      </c>
      <c r="E34" s="34">
        <f t="shared" si="3"/>
        <v>165</v>
      </c>
      <c r="F34" s="24"/>
    </row>
    <row r="35" spans="1:6" ht="15.75" x14ac:dyDescent="0.25">
      <c r="A35" s="83" t="s">
        <v>17</v>
      </c>
      <c r="B35" s="84"/>
      <c r="C35" s="64"/>
      <c r="D35" s="64"/>
      <c r="E35" s="34">
        <f t="shared" si="3"/>
        <v>0</v>
      </c>
      <c r="F35" s="24"/>
    </row>
    <row r="36" spans="1:6" ht="88.5" customHeight="1" x14ac:dyDescent="0.25">
      <c r="A36" s="59">
        <v>9</v>
      </c>
      <c r="B36" s="60" t="s">
        <v>32</v>
      </c>
      <c r="C36" s="63">
        <f t="shared" ref="C36:D36" si="11">C37+C38</f>
        <v>0</v>
      </c>
      <c r="D36" s="63">
        <f t="shared" si="11"/>
        <v>2737.38</v>
      </c>
      <c r="E36" s="33">
        <f t="shared" si="3"/>
        <v>2737.38</v>
      </c>
      <c r="F36" s="8" t="s">
        <v>72</v>
      </c>
    </row>
    <row r="37" spans="1:6" ht="15.75" x14ac:dyDescent="0.25">
      <c r="A37" s="83" t="s">
        <v>16</v>
      </c>
      <c r="B37" s="84"/>
      <c r="C37" s="64">
        <v>0</v>
      </c>
      <c r="D37" s="64">
        <v>136.88</v>
      </c>
      <c r="E37" s="34">
        <f t="shared" si="3"/>
        <v>136.88</v>
      </c>
      <c r="F37" s="24"/>
    </row>
    <row r="38" spans="1:6" ht="15.75" x14ac:dyDescent="0.25">
      <c r="A38" s="83" t="s">
        <v>17</v>
      </c>
      <c r="B38" s="84"/>
      <c r="C38" s="64">
        <v>0</v>
      </c>
      <c r="D38" s="64">
        <v>2600.5</v>
      </c>
      <c r="E38" s="34">
        <f t="shared" si="3"/>
        <v>2600.5</v>
      </c>
      <c r="F38" s="24"/>
    </row>
    <row r="39" spans="1:6" ht="86.25" customHeight="1" x14ac:dyDescent="0.25">
      <c r="A39" s="59">
        <v>10</v>
      </c>
      <c r="B39" s="60" t="s">
        <v>33</v>
      </c>
      <c r="C39" s="63">
        <f t="shared" ref="C39:D39" si="12">C40+C41</f>
        <v>40433</v>
      </c>
      <c r="D39" s="63">
        <f t="shared" si="12"/>
        <v>46722</v>
      </c>
      <c r="E39" s="33">
        <f t="shared" ref="E39:E53" si="13">D39-C39</f>
        <v>6289</v>
      </c>
      <c r="F39" s="9" t="s">
        <v>73</v>
      </c>
    </row>
    <row r="40" spans="1:6" ht="15.75" x14ac:dyDescent="0.25">
      <c r="A40" s="65" t="s">
        <v>16</v>
      </c>
      <c r="B40" s="66"/>
      <c r="C40" s="64">
        <v>40433</v>
      </c>
      <c r="D40" s="64">
        <v>46722</v>
      </c>
      <c r="E40" s="34">
        <f t="shared" si="13"/>
        <v>6289</v>
      </c>
      <c r="F40" s="24"/>
    </row>
    <row r="41" spans="1:6" ht="15.75" x14ac:dyDescent="0.25">
      <c r="A41" s="65" t="s">
        <v>17</v>
      </c>
      <c r="B41" s="66"/>
      <c r="C41" s="64">
        <v>0</v>
      </c>
      <c r="D41" s="64">
        <v>0</v>
      </c>
      <c r="E41" s="34">
        <f t="shared" si="13"/>
        <v>0</v>
      </c>
      <c r="F41" s="24"/>
    </row>
    <row r="42" spans="1:6" ht="35.25" customHeight="1" x14ac:dyDescent="0.25">
      <c r="A42" s="59">
        <v>11</v>
      </c>
      <c r="B42" s="60" t="s">
        <v>34</v>
      </c>
      <c r="C42" s="63">
        <f t="shared" ref="C42:D42" si="14">C43+C44</f>
        <v>21528</v>
      </c>
      <c r="D42" s="63">
        <f t="shared" si="14"/>
        <v>22350</v>
      </c>
      <c r="E42" s="33">
        <f t="shared" si="13"/>
        <v>822</v>
      </c>
      <c r="F42" s="9" t="s">
        <v>75</v>
      </c>
    </row>
    <row r="43" spans="1:6" ht="15.75" x14ac:dyDescent="0.25">
      <c r="A43" s="65" t="s">
        <v>16</v>
      </c>
      <c r="B43" s="66"/>
      <c r="C43" s="64">
        <v>21528</v>
      </c>
      <c r="D43" s="64">
        <v>22350</v>
      </c>
      <c r="E43" s="34">
        <f t="shared" si="13"/>
        <v>822</v>
      </c>
      <c r="F43" s="24"/>
    </row>
    <row r="44" spans="1:6" ht="15.75" x14ac:dyDescent="0.25">
      <c r="A44" s="65" t="s">
        <v>17</v>
      </c>
      <c r="B44" s="66"/>
      <c r="C44" s="64">
        <v>0</v>
      </c>
      <c r="D44" s="64">
        <v>0</v>
      </c>
      <c r="E44" s="34">
        <f t="shared" si="13"/>
        <v>0</v>
      </c>
      <c r="F44" s="24"/>
    </row>
    <row r="45" spans="1:6" ht="40.5" customHeight="1" x14ac:dyDescent="0.25">
      <c r="A45" s="67">
        <v>12</v>
      </c>
      <c r="B45" s="60" t="s">
        <v>35</v>
      </c>
      <c r="C45" s="63">
        <f t="shared" ref="C45:D45" si="15">C46+C47</f>
        <v>52140</v>
      </c>
      <c r="D45" s="63">
        <f t="shared" si="15"/>
        <v>57128</v>
      </c>
      <c r="E45" s="33">
        <f t="shared" si="13"/>
        <v>4988</v>
      </c>
      <c r="F45" s="9" t="s">
        <v>77</v>
      </c>
    </row>
    <row r="46" spans="1:6" ht="15.75" x14ac:dyDescent="0.25">
      <c r="A46" s="65" t="s">
        <v>16</v>
      </c>
      <c r="B46" s="66"/>
      <c r="C46" s="64">
        <v>52140</v>
      </c>
      <c r="D46" s="64">
        <v>57128</v>
      </c>
      <c r="E46" s="34">
        <f t="shared" si="13"/>
        <v>4988</v>
      </c>
      <c r="F46" s="24"/>
    </row>
    <row r="47" spans="1:6" ht="15.75" x14ac:dyDescent="0.25">
      <c r="A47" s="65" t="s">
        <v>17</v>
      </c>
      <c r="B47" s="66"/>
      <c r="C47" s="64">
        <v>0</v>
      </c>
      <c r="D47" s="64">
        <v>0</v>
      </c>
      <c r="E47" s="34">
        <f t="shared" si="13"/>
        <v>0</v>
      </c>
      <c r="F47" s="24"/>
    </row>
    <row r="48" spans="1:6" ht="97.5" customHeight="1" x14ac:dyDescent="0.25">
      <c r="A48" s="59">
        <v>13</v>
      </c>
      <c r="B48" s="60" t="s">
        <v>36</v>
      </c>
      <c r="C48" s="63">
        <f t="shared" ref="C48:D48" si="16">C49+C50</f>
        <v>1311</v>
      </c>
      <c r="D48" s="63">
        <f t="shared" si="16"/>
        <v>1071</v>
      </c>
      <c r="E48" s="33">
        <f t="shared" si="13"/>
        <v>-240</v>
      </c>
      <c r="F48" s="9" t="s">
        <v>92</v>
      </c>
    </row>
    <row r="49" spans="1:6" ht="15.75" x14ac:dyDescent="0.25">
      <c r="A49" s="65" t="s">
        <v>16</v>
      </c>
      <c r="B49" s="66"/>
      <c r="C49" s="64">
        <v>1311</v>
      </c>
      <c r="D49" s="64">
        <v>1071</v>
      </c>
      <c r="E49" s="34">
        <f t="shared" si="13"/>
        <v>-240</v>
      </c>
      <c r="F49" s="24"/>
    </row>
    <row r="50" spans="1:6" ht="15.75" x14ac:dyDescent="0.25">
      <c r="A50" s="65" t="s">
        <v>17</v>
      </c>
      <c r="B50" s="66"/>
      <c r="C50" s="64">
        <v>0</v>
      </c>
      <c r="D50" s="64">
        <v>0</v>
      </c>
      <c r="E50" s="34">
        <f t="shared" si="13"/>
        <v>0</v>
      </c>
      <c r="F50" s="24"/>
    </row>
    <row r="51" spans="1:6" ht="94.5" x14ac:dyDescent="0.25">
      <c r="A51" s="59">
        <v>14</v>
      </c>
      <c r="B51" s="60" t="s">
        <v>37</v>
      </c>
      <c r="C51" s="63">
        <f t="shared" ref="C51:D51" si="17">C52+C53</f>
        <v>32161.300000000003</v>
      </c>
      <c r="D51" s="63">
        <f t="shared" si="17"/>
        <v>35200.300000000003</v>
      </c>
      <c r="E51" s="33">
        <f t="shared" si="13"/>
        <v>3039</v>
      </c>
      <c r="F51" s="9" t="s">
        <v>79</v>
      </c>
    </row>
    <row r="52" spans="1:6" ht="15.75" x14ac:dyDescent="0.25">
      <c r="A52" s="65" t="s">
        <v>16</v>
      </c>
      <c r="B52" s="66"/>
      <c r="C52" s="64">
        <v>8908.6</v>
      </c>
      <c r="D52" s="64">
        <v>9941</v>
      </c>
      <c r="E52" s="34">
        <f t="shared" si="13"/>
        <v>1032.3999999999996</v>
      </c>
      <c r="F52" s="24"/>
    </row>
    <row r="53" spans="1:6" ht="15.75" x14ac:dyDescent="0.25">
      <c r="A53" s="65" t="s">
        <v>17</v>
      </c>
      <c r="B53" s="66"/>
      <c r="C53" s="64">
        <v>23252.7</v>
      </c>
      <c r="D53" s="64">
        <v>25259.3</v>
      </c>
      <c r="E53" s="34">
        <f t="shared" si="13"/>
        <v>2006.5999999999985</v>
      </c>
      <c r="F53" s="24"/>
    </row>
    <row r="54" spans="1:6" ht="52.5" customHeight="1" x14ac:dyDescent="0.25">
      <c r="A54" s="59">
        <v>15</v>
      </c>
      <c r="B54" s="60" t="s">
        <v>38</v>
      </c>
      <c r="C54" s="63">
        <f t="shared" ref="C54:D54" si="18">C55+C56</f>
        <v>1950.9</v>
      </c>
      <c r="D54" s="63">
        <f t="shared" si="18"/>
        <v>5962.8</v>
      </c>
      <c r="E54" s="33">
        <f t="shared" ref="E54:E59" si="19">D54-C54</f>
        <v>4011.9</v>
      </c>
      <c r="F54" s="9" t="s">
        <v>80</v>
      </c>
    </row>
    <row r="55" spans="1:6" ht="15.75" x14ac:dyDescent="0.25">
      <c r="A55" s="65" t="s">
        <v>16</v>
      </c>
      <c r="B55" s="66"/>
      <c r="C55" s="64">
        <v>1335.9</v>
      </c>
      <c r="D55" s="64">
        <v>2253</v>
      </c>
      <c r="E55" s="34">
        <f t="shared" si="19"/>
        <v>917.09999999999991</v>
      </c>
      <c r="F55" s="24"/>
    </row>
    <row r="56" spans="1:6" ht="15.75" x14ac:dyDescent="0.25">
      <c r="A56" s="65" t="s">
        <v>17</v>
      </c>
      <c r="B56" s="66"/>
      <c r="C56" s="64">
        <v>615</v>
      </c>
      <c r="D56" s="64">
        <v>3709.8</v>
      </c>
      <c r="E56" s="34">
        <f t="shared" si="19"/>
        <v>3094.8</v>
      </c>
      <c r="F56" s="80"/>
    </row>
    <row r="57" spans="1:6" ht="129" customHeight="1" x14ac:dyDescent="0.25">
      <c r="A57" s="68">
        <v>16</v>
      </c>
      <c r="B57" s="69" t="s">
        <v>39</v>
      </c>
      <c r="C57" s="70">
        <f>C58+C59</f>
        <v>279835</v>
      </c>
      <c r="D57" s="70">
        <f>D58+D59</f>
        <v>328198.19999999995</v>
      </c>
      <c r="E57" s="81">
        <f t="shared" si="19"/>
        <v>48363.199999999953</v>
      </c>
      <c r="F57" s="56" t="s">
        <v>82</v>
      </c>
    </row>
    <row r="58" spans="1:6" ht="15.75" x14ac:dyDescent="0.25">
      <c r="A58" s="65" t="s">
        <v>16</v>
      </c>
      <c r="B58" s="66"/>
      <c r="C58" s="64">
        <v>265032</v>
      </c>
      <c r="D58" s="64">
        <v>311957.59999999998</v>
      </c>
      <c r="E58" s="82">
        <f t="shared" si="19"/>
        <v>46925.599999999977</v>
      </c>
      <c r="F58" s="24"/>
    </row>
    <row r="59" spans="1:6" ht="15.75" x14ac:dyDescent="0.25">
      <c r="A59" s="65" t="s">
        <v>17</v>
      </c>
      <c r="B59" s="66"/>
      <c r="C59" s="64">
        <v>14803</v>
      </c>
      <c r="D59" s="64">
        <v>16240.6</v>
      </c>
      <c r="E59" s="34">
        <f t="shared" si="19"/>
        <v>1437.6000000000004</v>
      </c>
      <c r="F59" s="24"/>
    </row>
    <row r="60" spans="1:6" ht="87" customHeight="1" x14ac:dyDescent="0.3">
      <c r="A60" s="59">
        <v>17</v>
      </c>
      <c r="B60" s="60" t="s">
        <v>96</v>
      </c>
      <c r="C60" s="63">
        <f>C61+C62</f>
        <v>200177.6</v>
      </c>
      <c r="D60" s="63">
        <f>D61+D62</f>
        <v>173851.12000000002</v>
      </c>
      <c r="E60" s="33">
        <f t="shared" ref="E60:E65" si="20">D60-C60</f>
        <v>-26326.479999999981</v>
      </c>
      <c r="F60" s="8" t="s">
        <v>84</v>
      </c>
    </row>
    <row r="61" spans="1:6" ht="15.75" x14ac:dyDescent="0.25">
      <c r="A61" s="65" t="s">
        <v>16</v>
      </c>
      <c r="B61" s="66"/>
      <c r="C61" s="64">
        <f>91103.9+91214.5</f>
        <v>182318.4</v>
      </c>
      <c r="D61" s="64">
        <v>161449.42000000001</v>
      </c>
      <c r="E61" s="34">
        <f t="shared" si="20"/>
        <v>-20868.979999999981</v>
      </c>
      <c r="F61" s="24"/>
    </row>
    <row r="62" spans="1:6" ht="15.75" x14ac:dyDescent="0.25">
      <c r="A62" s="65" t="s">
        <v>17</v>
      </c>
      <c r="B62" s="66"/>
      <c r="C62" s="64">
        <v>17859.2</v>
      </c>
      <c r="D62" s="64">
        <v>12401.7</v>
      </c>
      <c r="E62" s="34">
        <f t="shared" si="20"/>
        <v>-5457.5</v>
      </c>
      <c r="F62" s="24"/>
    </row>
    <row r="63" spans="1:6" ht="84.75" customHeight="1" x14ac:dyDescent="0.25">
      <c r="A63" s="59">
        <v>18</v>
      </c>
      <c r="B63" s="60" t="s">
        <v>52</v>
      </c>
      <c r="C63" s="63">
        <f>C64+C65</f>
        <v>85943.3</v>
      </c>
      <c r="D63" s="63">
        <f>D64+D65</f>
        <v>0</v>
      </c>
      <c r="E63" s="33">
        <f t="shared" si="20"/>
        <v>-85943.3</v>
      </c>
      <c r="F63" s="8" t="s">
        <v>55</v>
      </c>
    </row>
    <row r="64" spans="1:6" ht="15.75" x14ac:dyDescent="0.25">
      <c r="A64" s="83" t="s">
        <v>16</v>
      </c>
      <c r="B64" s="84"/>
      <c r="C64" s="64">
        <v>0</v>
      </c>
      <c r="D64" s="64">
        <v>0</v>
      </c>
      <c r="E64" s="34">
        <f t="shared" si="20"/>
        <v>0</v>
      </c>
      <c r="F64" s="24"/>
    </row>
    <row r="65" spans="1:7" ht="15.75" x14ac:dyDescent="0.25">
      <c r="A65" s="83" t="s">
        <v>17</v>
      </c>
      <c r="B65" s="84"/>
      <c r="C65" s="64">
        <v>85943.3</v>
      </c>
      <c r="D65" s="64">
        <v>0</v>
      </c>
      <c r="E65" s="34">
        <f t="shared" si="20"/>
        <v>-85943.3</v>
      </c>
      <c r="F65" s="24"/>
    </row>
    <row r="66" spans="1:7" ht="15.75" x14ac:dyDescent="0.25">
      <c r="A66" s="87" t="s">
        <v>9</v>
      </c>
      <c r="B66" s="88"/>
      <c r="C66" s="63">
        <f t="shared" ref="C66" si="21">C67+C68</f>
        <v>122295.4</v>
      </c>
      <c r="D66" s="63">
        <f t="shared" ref="D66" si="22">D67+D68</f>
        <v>80729.100000000006</v>
      </c>
      <c r="E66" s="33">
        <f t="shared" ref="E66:E77" si="23">D66-C66</f>
        <v>-41566.299999999988</v>
      </c>
      <c r="F66" s="24"/>
    </row>
    <row r="67" spans="1:7" ht="15.75" x14ac:dyDescent="0.25">
      <c r="A67" s="83" t="s">
        <v>16</v>
      </c>
      <c r="B67" s="84"/>
      <c r="C67" s="64">
        <f>C69+C70+C71+C72+C73+C74+C76+C77</f>
        <v>121680</v>
      </c>
      <c r="D67" s="64">
        <f>D69+D70+D71+D72+D73+D74+D76+D77</f>
        <v>80000</v>
      </c>
      <c r="E67" s="34">
        <f t="shared" si="23"/>
        <v>-41680</v>
      </c>
      <c r="F67" s="24"/>
    </row>
    <row r="68" spans="1:7" ht="15.75" x14ac:dyDescent="0.25">
      <c r="A68" s="83" t="s">
        <v>17</v>
      </c>
      <c r="B68" s="84"/>
      <c r="C68" s="64">
        <f>C75</f>
        <v>615.4</v>
      </c>
      <c r="D68" s="64">
        <f>D75</f>
        <v>729.1</v>
      </c>
      <c r="E68" s="34">
        <f t="shared" si="23"/>
        <v>113.70000000000005</v>
      </c>
      <c r="F68" s="24"/>
    </row>
    <row r="69" spans="1:7" ht="24" customHeight="1" x14ac:dyDescent="0.25">
      <c r="A69" s="72"/>
      <c r="B69" s="73" t="s">
        <v>18</v>
      </c>
      <c r="C69" s="64">
        <v>14377</v>
      </c>
      <c r="D69" s="64">
        <v>11603</v>
      </c>
      <c r="E69" s="34">
        <f t="shared" si="23"/>
        <v>-2774</v>
      </c>
      <c r="F69" s="9" t="s">
        <v>50</v>
      </c>
    </row>
    <row r="70" spans="1:7" ht="30.75" customHeight="1" x14ac:dyDescent="0.25">
      <c r="A70" s="72"/>
      <c r="B70" s="73" t="s">
        <v>19</v>
      </c>
      <c r="C70" s="64">
        <v>17288</v>
      </c>
      <c r="D70" s="64">
        <v>8761</v>
      </c>
      <c r="E70" s="34">
        <f t="shared" si="23"/>
        <v>-8527</v>
      </c>
      <c r="F70" s="9" t="s">
        <v>51</v>
      </c>
    </row>
    <row r="71" spans="1:7" ht="22.5" customHeight="1" x14ac:dyDescent="0.25">
      <c r="A71" s="72"/>
      <c r="B71" s="73" t="s">
        <v>20</v>
      </c>
      <c r="C71" s="64">
        <v>5508</v>
      </c>
      <c r="D71" s="64">
        <v>5810</v>
      </c>
      <c r="E71" s="34">
        <f t="shared" si="23"/>
        <v>302</v>
      </c>
      <c r="F71" s="9" t="s">
        <v>86</v>
      </c>
    </row>
    <row r="72" spans="1:7" ht="189" customHeight="1" x14ac:dyDescent="0.25">
      <c r="A72" s="72"/>
      <c r="B72" s="73" t="s">
        <v>21</v>
      </c>
      <c r="C72" s="64">
        <v>6507</v>
      </c>
      <c r="D72" s="64">
        <v>7626</v>
      </c>
      <c r="E72" s="34">
        <f t="shared" si="23"/>
        <v>1119</v>
      </c>
      <c r="F72" s="9" t="s">
        <v>88</v>
      </c>
    </row>
    <row r="73" spans="1:7" ht="31.5" x14ac:dyDescent="0.25">
      <c r="A73" s="72"/>
      <c r="B73" s="73" t="s">
        <v>22</v>
      </c>
      <c r="C73" s="64">
        <v>0</v>
      </c>
      <c r="D73" s="64">
        <v>1700</v>
      </c>
      <c r="E73" s="34">
        <f t="shared" si="23"/>
        <v>1700</v>
      </c>
      <c r="F73" s="57" t="s">
        <v>89</v>
      </c>
    </row>
    <row r="74" spans="1:7" ht="21.75" customHeight="1" x14ac:dyDescent="0.25">
      <c r="A74" s="72"/>
      <c r="B74" s="73" t="s">
        <v>10</v>
      </c>
      <c r="C74" s="64">
        <v>0</v>
      </c>
      <c r="D74" s="64">
        <v>0</v>
      </c>
      <c r="E74" s="34">
        <f t="shared" si="23"/>
        <v>0</v>
      </c>
      <c r="F74" s="9"/>
    </row>
    <row r="75" spans="1:7" ht="47.25" x14ac:dyDescent="0.25">
      <c r="A75" s="72"/>
      <c r="B75" s="73" t="s">
        <v>11</v>
      </c>
      <c r="C75" s="64">
        <v>615.4</v>
      </c>
      <c r="D75" s="64">
        <v>729.1</v>
      </c>
      <c r="E75" s="34">
        <f t="shared" si="23"/>
        <v>113.70000000000005</v>
      </c>
      <c r="F75" s="57" t="s">
        <v>49</v>
      </c>
    </row>
    <row r="76" spans="1:7" ht="15.75" x14ac:dyDescent="0.25">
      <c r="A76" s="72"/>
      <c r="B76" s="74" t="s">
        <v>12</v>
      </c>
      <c r="C76" s="64">
        <v>77000</v>
      </c>
      <c r="D76" s="64">
        <v>42000</v>
      </c>
      <c r="E76" s="34">
        <f t="shared" si="23"/>
        <v>-35000</v>
      </c>
      <c r="F76" s="24" t="s">
        <v>48</v>
      </c>
    </row>
    <row r="77" spans="1:7" ht="15.75" x14ac:dyDescent="0.25">
      <c r="A77" s="72"/>
      <c r="B77" s="74" t="s">
        <v>13</v>
      </c>
      <c r="C77" s="64">
        <v>1000</v>
      </c>
      <c r="D77" s="64">
        <v>2500</v>
      </c>
      <c r="E77" s="34">
        <f t="shared" si="23"/>
        <v>1500</v>
      </c>
      <c r="F77" s="58" t="s">
        <v>47</v>
      </c>
    </row>
    <row r="78" spans="1:7" ht="23.25" customHeight="1" thickBot="1" x14ac:dyDescent="0.3">
      <c r="A78" s="20"/>
      <c r="B78" s="12" t="s">
        <v>4</v>
      </c>
      <c r="C78" s="21">
        <f>C9+C66</f>
        <v>3129538.8000000003</v>
      </c>
      <c r="D78" s="21">
        <f>D9+D66</f>
        <v>3223706.3000000003</v>
      </c>
      <c r="E78" s="39">
        <f>E9+E66</f>
        <v>94167.499999999825</v>
      </c>
      <c r="F78" s="25"/>
      <c r="G78" s="19"/>
    </row>
    <row r="80" spans="1:7" s="41" customFormat="1" ht="84" customHeight="1" x14ac:dyDescent="0.25">
      <c r="A80" s="85" t="s">
        <v>53</v>
      </c>
      <c r="B80" s="85"/>
      <c r="C80" s="85"/>
      <c r="D80" s="85"/>
      <c r="E80" s="85"/>
      <c r="F80" s="85"/>
    </row>
  </sheetData>
  <mergeCells count="31">
    <mergeCell ref="A10:B10"/>
    <mergeCell ref="A11:B11"/>
    <mergeCell ref="A13:B13"/>
    <mergeCell ref="A14:B14"/>
    <mergeCell ref="A4:F4"/>
    <mergeCell ref="A6:A7"/>
    <mergeCell ref="B6:B7"/>
    <mergeCell ref="F6:F7"/>
    <mergeCell ref="A9:B9"/>
    <mergeCell ref="A20:B20"/>
    <mergeCell ref="A16:B16"/>
    <mergeCell ref="A17:B17"/>
    <mergeCell ref="A22:B22"/>
    <mergeCell ref="A23:B23"/>
    <mergeCell ref="A19:B19"/>
    <mergeCell ref="A25:B25"/>
    <mergeCell ref="A26:B26"/>
    <mergeCell ref="A28:B28"/>
    <mergeCell ref="A29:B29"/>
    <mergeCell ref="A31:B31"/>
    <mergeCell ref="A32:B32"/>
    <mergeCell ref="A34:B34"/>
    <mergeCell ref="A35:B35"/>
    <mergeCell ref="A37:B37"/>
    <mergeCell ref="A38:B38"/>
    <mergeCell ref="A64:B64"/>
    <mergeCell ref="A80:F80"/>
    <mergeCell ref="A67:B67"/>
    <mergeCell ref="A68:B68"/>
    <mergeCell ref="A65:B65"/>
    <mergeCell ref="A66:B66"/>
  </mergeCells>
  <pageMargins left="0.78740157480314965" right="0.39370078740157483" top="0.78740157480314965" bottom="0.78740157480314965" header="0.31496062992125984" footer="0.31496062992125984"/>
  <pageSetup paperSize="9" scale="52" firstPageNumber="547" fitToHeight="0" orientation="landscape" useFirstPageNumber="1" r:id="rId1"/>
  <headerFooter scaleWithDoc="0">
    <oddFooter>&amp;R&amp;P</oddFooter>
  </headerFooter>
  <rowBreaks count="1" manualBreakCount="1">
    <brk id="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6</vt:lpstr>
      <vt:lpstr>6.1</vt:lpstr>
      <vt:lpstr>'6'!Заголовки_для_печати</vt:lpstr>
      <vt:lpstr>'6.1'!Заголовки_для_печати</vt:lpstr>
      <vt:lpstr>'6'!Область_печати</vt:lpstr>
      <vt:lpstr>'6.1'!Область_печати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Дяченко С.Ю.</dc:creator>
  <cp:lastModifiedBy>Абдуллина С.Ч.</cp:lastModifiedBy>
  <cp:lastPrinted>2022-11-03T10:02:36Z</cp:lastPrinted>
  <dcterms:created xsi:type="dcterms:W3CDTF">2018-10-25T11:48:27Z</dcterms:created>
  <dcterms:modified xsi:type="dcterms:W3CDTF">2022-11-03T10:02:40Z</dcterms:modified>
</cp:coreProperties>
</file>