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activeTab="1"/>
  </bookViews>
  <sheets>
    <sheet name="Приложение 1" sheetId="2" r:id="rId1"/>
    <sheet name="Приложение 2" sheetId="3" r:id="rId2"/>
  </sheets>
  <definedNames>
    <definedName name="_xlnm.Print_Titles" localSheetId="1">'Приложение 2'!$8:$9</definedName>
    <definedName name="_xlnm.Print_Area" localSheetId="0">'Приложение 1'!$A$1:$T$72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5" i="3"/>
  <c r="X65"/>
  <c r="W65"/>
  <c r="V65"/>
  <c r="P65"/>
  <c r="O65"/>
  <c r="N65"/>
  <c r="M65"/>
  <c r="L65"/>
  <c r="K65"/>
  <c r="J65"/>
  <c r="I65"/>
  <c r="H65"/>
  <c r="G65"/>
  <c r="E65"/>
  <c r="G64"/>
  <c r="F64"/>
  <c r="F65" s="1"/>
  <c r="A47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41"/>
  <c r="A42" s="1"/>
  <c r="A43" s="1"/>
  <c r="A44" s="1"/>
  <c r="Y39"/>
  <c r="X39"/>
  <c r="W39"/>
  <c r="V39"/>
  <c r="P39"/>
  <c r="O39"/>
  <c r="N39"/>
  <c r="M39"/>
  <c r="L39"/>
  <c r="K39"/>
  <c r="J39"/>
  <c r="I39"/>
  <c r="H39"/>
  <c r="G39"/>
  <c r="F39"/>
  <c r="E39"/>
  <c r="D39"/>
  <c r="D65" s="1"/>
  <c r="C39"/>
  <c r="C65" s="1"/>
  <c r="Y37"/>
  <c r="X37"/>
  <c r="W37"/>
  <c r="V37"/>
  <c r="P37"/>
  <c r="O37"/>
  <c r="N37"/>
  <c r="M37"/>
  <c r="L37"/>
  <c r="K37"/>
  <c r="J37"/>
  <c r="I37"/>
  <c r="H37"/>
  <c r="G37"/>
  <c r="E37"/>
  <c r="G36"/>
  <c r="F36"/>
  <c r="F37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3"/>
  <c r="A14" s="1"/>
  <c r="A15" s="1"/>
  <c r="A16" s="1"/>
  <c r="Y11"/>
  <c r="X11"/>
  <c r="W11"/>
  <c r="V11"/>
  <c r="P11"/>
  <c r="O11"/>
  <c r="N11"/>
  <c r="M11"/>
  <c r="L11"/>
  <c r="K11"/>
  <c r="J11"/>
  <c r="I11"/>
  <c r="H11"/>
  <c r="G11"/>
  <c r="F11"/>
  <c r="E11"/>
  <c r="D11"/>
  <c r="D37" s="1"/>
  <c r="C11"/>
  <c r="C37" s="1"/>
  <c r="H33" i="2"/>
  <c r="I33" s="1"/>
  <c r="J33" s="1"/>
  <c r="K33" s="1"/>
  <c r="L33" s="1"/>
  <c r="M33" s="1"/>
  <c r="N33" s="1"/>
  <c r="O33" s="1"/>
  <c r="P33" s="1"/>
  <c r="Q33" s="1"/>
  <c r="R33" s="1"/>
  <c r="S33" s="1"/>
  <c r="T33" s="1"/>
  <c r="I65"/>
  <c r="J65" s="1"/>
  <c r="K65" s="1"/>
  <c r="L65" s="1"/>
  <c r="M65" s="1"/>
  <c r="N65" s="1"/>
  <c r="O65" s="1"/>
  <c r="P65" s="1"/>
  <c r="Q65" s="1"/>
  <c r="R65" s="1"/>
  <c r="S65" s="1"/>
  <c r="T65" s="1"/>
  <c r="H65"/>
  <c r="D34"/>
  <c r="G46"/>
  <c r="G44" s="1"/>
  <c r="G63" s="1"/>
  <c r="F46"/>
  <c r="F44" s="1"/>
  <c r="F63" s="1"/>
  <c r="E46"/>
  <c r="E44" s="1"/>
  <c r="E63" s="1"/>
  <c r="D66"/>
  <c r="D44"/>
  <c r="D63"/>
  <c r="C12"/>
  <c r="C31" s="1"/>
  <c r="C44"/>
  <c r="C63"/>
  <c r="T46"/>
  <c r="T44"/>
  <c r="T63" s="1"/>
  <c r="S46"/>
  <c r="S44" s="1"/>
  <c r="S63" s="1"/>
  <c r="R46"/>
  <c r="R44"/>
  <c r="R63" s="1"/>
  <c r="Q46"/>
  <c r="Q44"/>
  <c r="Q63" s="1"/>
  <c r="P46"/>
  <c r="P44" s="1"/>
  <c r="P63" s="1"/>
  <c r="O46"/>
  <c r="O44"/>
  <c r="O63" s="1"/>
  <c r="T14"/>
  <c r="T12"/>
  <c r="T31" s="1"/>
  <c r="S14"/>
  <c r="S12"/>
  <c r="S31"/>
  <c r="R14"/>
  <c r="R12"/>
  <c r="R31" s="1"/>
  <c r="Q14"/>
  <c r="Q12"/>
  <c r="Q31"/>
  <c r="P14"/>
  <c r="P12"/>
  <c r="P31" s="1"/>
  <c r="O14"/>
  <c r="O12"/>
  <c r="O31"/>
  <c r="H46"/>
  <c r="H44"/>
  <c r="I46"/>
  <c r="I44" s="1"/>
  <c r="I63" s="1"/>
  <c r="J46"/>
  <c r="J44"/>
  <c r="J63" s="1"/>
  <c r="K46"/>
  <c r="K44"/>
  <c r="L46"/>
  <c r="L44" s="1"/>
  <c r="L63" s="1"/>
  <c r="M46"/>
  <c r="M44"/>
  <c r="M63" s="1"/>
  <c r="N46"/>
  <c r="N44"/>
  <c r="N63" s="1"/>
  <c r="D12"/>
  <c r="D31" s="1"/>
  <c r="F14"/>
  <c r="F12"/>
  <c r="F31" s="1"/>
  <c r="G14"/>
  <c r="G12" s="1"/>
  <c r="G31" s="1"/>
  <c r="H14"/>
  <c r="H12"/>
  <c r="H31" s="1"/>
  <c r="I14"/>
  <c r="I12" s="1"/>
  <c r="I31" s="1"/>
  <c r="J14"/>
  <c r="J12"/>
  <c r="J31" s="1"/>
  <c r="K14"/>
  <c r="K12" s="1"/>
  <c r="K31" s="1"/>
  <c r="L14"/>
  <c r="L12"/>
  <c r="L31" s="1"/>
  <c r="M14"/>
  <c r="M12" s="1"/>
  <c r="M31" s="1"/>
  <c r="N14"/>
  <c r="N12"/>
  <c r="N31" s="1"/>
  <c r="E14"/>
  <c r="E12" s="1"/>
  <c r="E31" s="1"/>
  <c r="K63"/>
  <c r="H63"/>
</calcChain>
</file>

<file path=xl/sharedStrings.xml><?xml version="1.0" encoding="utf-8"?>
<sst xmlns="http://schemas.openxmlformats.org/spreadsheetml/2006/main" count="223" uniqueCount="109">
  <si>
    <t>1. Доходы – всего,</t>
  </si>
  <si>
    <t>в том числе:</t>
  </si>
  <si>
    <t>1.1. Налоговые доходы, из них: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</si>
  <si>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</si>
  <si>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</si>
  <si>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</si>
  <si>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</si>
  <si>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1.2. Неналоговые доходы</t>
  </si>
  <si>
    <t>1.3. Безвозмездные поступления, из них: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</si>
  <si>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</si>
  <si>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</si>
  <si>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</si>
  <si>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</si>
  <si>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налоги на имущество</t>
  </si>
  <si>
    <t>Отчетный финансовый  2019 год</t>
  </si>
  <si>
    <t>Текущий финансовый  2020 год</t>
  </si>
  <si>
    <t>Очередной финансовый 2021 год</t>
  </si>
  <si>
    <t>Плановый период</t>
  </si>
  <si>
    <t>Наименование показателя</t>
  </si>
  <si>
    <t>2. Расходы – всего, из них:</t>
  </si>
  <si>
    <t>2.1. Объем расходов на обслуживание муниципального долга</t>
  </si>
  <si>
    <t>2.2.Условно-утвержденные расходы</t>
  </si>
  <si>
    <t>2.3.Резервный фонд</t>
  </si>
  <si>
    <t>3. Дефицит (-),</t>
  </si>
  <si>
    <t>Профицит (+)</t>
  </si>
  <si>
    <t>4. Объем муниципального долга на первое января соответствующего финансового года, в том числе:</t>
  </si>
  <si>
    <t>4.1. Кредиты кредитных организаций:</t>
  </si>
  <si>
    <t>- привлечение</t>
  </si>
  <si>
    <t>- гашение</t>
  </si>
  <si>
    <t>4.2. Кредиты от бюджетов других уровней бюджетной системы Российской Федерации:</t>
  </si>
  <si>
    <t>4.3. Доля муниципальных гарантий (поручительств) в общем объеме муниципального долга</t>
  </si>
  <si>
    <t xml:space="preserve">в % </t>
  </si>
  <si>
    <t>Приложение 1</t>
  </si>
  <si>
    <t xml:space="preserve">к Бюджетному прогнозу города Радужный </t>
  </si>
  <si>
    <t>Основные характеристики бюджета города Радужный</t>
  </si>
  <si>
    <t>(структура доходов и расходов бюджета города Радужный)</t>
  </si>
  <si>
    <t>КОНСЕРВАТИВНЫЙ ВАРИАНТ</t>
  </si>
  <si>
    <t>БАЗОВЫЙ ВАРИАНТ</t>
  </si>
  <si>
    <t>на долгосрочный период до 2036 года</t>
  </si>
  <si>
    <t>Текущий финансовый  2020 год на 01.11.2020</t>
  </si>
  <si>
    <t xml:space="preserve">Приложение 2 </t>
  </si>
  <si>
    <t>к Бюджетному прогнозу города Радужный</t>
  </si>
  <si>
    <t xml:space="preserve">Показатели финансового обеспечения реализации муниципальных программ города Радужный </t>
  </si>
  <si>
    <t xml:space="preserve">на период их действия, а также прогноз расходов бюджета города Радужный на осуществление </t>
  </si>
  <si>
    <t>непрограммных направлений деятельности</t>
  </si>
  <si>
    <t>( тыс. рублей)</t>
  </si>
  <si>
    <t>Наименование</t>
  </si>
  <si>
    <t>Отчетный финансовый год 2019</t>
  </si>
  <si>
    <t>Текущий финансовый год 2020 на 01.11.2020</t>
  </si>
  <si>
    <t>Очередной финансовый год 2021</t>
  </si>
  <si>
    <t>Заключения Комитета Финансов</t>
  </si>
  <si>
    <t>Постановления об утверждении МП</t>
  </si>
  <si>
    <t>Примечание</t>
  </si>
  <si>
    <t>№ заключения</t>
  </si>
  <si>
    <t>Дата заключенния</t>
  </si>
  <si>
    <t xml:space="preserve">Постановление об утверждении </t>
  </si>
  <si>
    <t>Дата Постановления</t>
  </si>
  <si>
    <t xml:space="preserve"> КОНСЕРВАТИВНЫЙ ВАРИАНТ</t>
  </si>
  <si>
    <t>I.</t>
  </si>
  <si>
    <t>Расходы на реализацию муниципальных программ - всего</t>
  </si>
  <si>
    <t>Муниципальная программа "Развитие образования в городе Радужный на 2019-2025 годы и на период до 2030 года"</t>
  </si>
  <si>
    <t>На согласовании в комитете финансов</t>
  </si>
  <si>
    <t>Муниципальная программа "Социальная поддержка жителей города Радужный на 2019-2025 годы и на период до 2030 года"</t>
  </si>
  <si>
    <t>22/01-08/534</t>
  </si>
  <si>
    <t>На согласовании в счетной палате</t>
  </si>
  <si>
    <t>Муниципальная программа "Доступная среда в городе Радужный на 2019-2025 годы и на период до 2030 года"</t>
  </si>
  <si>
    <t>22/01-08/542</t>
  </si>
  <si>
    <t>Муниципальная программа "Развитие культуры в городе Радужный на 2019-2025 годы и на плановый период до 2030 года"</t>
  </si>
  <si>
    <t>На согласовании в управлении экономики  и прогнозирования администрации города Радужный</t>
  </si>
  <si>
    <t>Муниципальная программа "Развитие физической культуры и спорта в городе Радужный на 2019-2025 годы и на период до 2030 года"</t>
  </si>
  <si>
    <t>Муниципальная программа "Развитие культуры,спорта и молодежной политики в городе Радужный на 2021-2025 годы и на период до 2030 года"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</si>
  <si>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</si>
  <si>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22/01-08/520</t>
  </si>
  <si>
    <t>Муниципальная программа "Обеспечение доступным и комфортным жильем жителей города Радужный в 2019-2025 годы и на период до 2030 года"</t>
  </si>
  <si>
    <t>Муниципальная программа "Развитие жилищно-коммунального комплекса и повышение энергетической эффективности в городе Радужный на 2019-2025  годы и на период до 2030 года"</t>
  </si>
  <si>
    <t>На стадии разработки у ответственного исполнителя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</si>
  <si>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</si>
  <si>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22/01-08/498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</si>
  <si>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</si>
  <si>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22/01-08/497</t>
  </si>
  <si>
    <t>Муниципальная программа "Обеспечение экологической безопасности города Радужный на 2019-2025 годы и на период до 2030 года"</t>
  </si>
  <si>
    <t>22/01-08/529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</si>
  <si>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</si>
  <si>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22/01-08/496</t>
  </si>
  <si>
    <t>Муниципальная программа "Информационное общество города Радужный на 2019-2025 годы и на период 2030 года"</t>
  </si>
  <si>
    <t xml:space="preserve"> Муниципальная программа "Развитие транспортной системы города Радужный на 2019-2025 годы и на период 2030 года"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</si>
  <si>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</si>
  <si>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22/01-08/470</t>
  </si>
  <si>
    <t>№ 1660</t>
  </si>
  <si>
    <t xml:space="preserve"> Муниципальная программа "Развитие гражданского общества города Радужный на  2019-2025 годы и на период до 2030 года"</t>
  </si>
  <si>
    <t>22/01-08/505</t>
  </si>
  <si>
    <t>№ 1757</t>
  </si>
  <si>
    <t>Муниципальная программа "Управление муниципальным имуществом города Радужный на 2019-2025 годы и на период до 2030 года"</t>
  </si>
  <si>
    <t>22/01-08/524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</si>
  <si>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</si>
  <si>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22/01-08/522</t>
  </si>
  <si>
    <t>№ 1707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</si>
  <si>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</si>
  <si>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22/01-08/539</t>
  </si>
  <si>
    <t>Отдел финансового контроля</t>
  </si>
  <si>
    <t xml:space="preserve"> Муниципальная программа города Радужный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</si>
  <si>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22/01-08/528</t>
  </si>
  <si>
    <t>Муниципальная программа "Содействие занятости населения города Радужный на 2020-2025 годы и на период до 2030 года"</t>
  </si>
  <si>
    <t>Муниципальная программа "Формирование современной городской среды в городе Радужный на 2019-2025 годы и на период до 2030 года"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</si>
  <si>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</si>
  <si>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У ответственного исполнителя после экспертизы ОЭАиП для устанения замечаний</t>
  </si>
  <si>
    <t xml:space="preserve">II.  </t>
  </si>
  <si>
    <t>Непрограммные расходы - всего</t>
  </si>
  <si>
    <t>ИТОГО: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</si>
</sst>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#,##0.0;[Red]\-#,##0.0;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15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/>
    <xf numFmtId="0" fontId="1" fillId="3" borderId="0" xfId="0" applyFont="1" applyFill="1"/>
    <xf numFmtId="4" fontId="1" fillId="0" borderId="0" xfId="0" applyNumberFormat="1" applyFont="1"/>
    <xf numFmtId="43" fontId="1" fillId="0" borderId="0" xfId="0" applyNumberFormat="1" applyFont="1"/>
    <xf numFmtId="0" fontId="1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43" fontId="1" fillId="2" borderId="1" xfId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justify" vertical="top" wrapText="1"/>
    </xf>
    <xf numFmtId="2" fontId="1" fillId="2" borderId="1" xfId="0" applyNumberFormat="1" applyFont="1" applyFill="1" applyBorder="1"/>
    <xf numFmtId="43" fontId="1" fillId="2" borderId="1" xfId="0" applyNumberFormat="1" applyFont="1" applyFill="1" applyBorder="1"/>
    <xf numFmtId="43" fontId="1" fillId="2" borderId="3" xfId="1" applyFont="1" applyFill="1" applyBorder="1"/>
    <xf numFmtId="0" fontId="7" fillId="0" borderId="0" xfId="2" applyFont="1"/>
    <xf numFmtId="0" fontId="8" fillId="0" borderId="0" xfId="2" applyFont="1"/>
    <xf numFmtId="0" fontId="9" fillId="0" borderId="0" xfId="0" applyFont="1"/>
    <xf numFmtId="0" fontId="7" fillId="0" borderId="0" xfId="2" applyFont="1" applyProtection="1">
      <protection hidden="1"/>
    </xf>
    <xf numFmtId="0" fontId="8" fillId="0" borderId="0" xfId="2" applyFont="1" applyAlignment="1" applyProtection="1">
      <alignment vertical="center" wrapText="1"/>
      <protection hidden="1"/>
    </xf>
    <xf numFmtId="0" fontId="11" fillId="0" borderId="2" xfId="2" applyFont="1" applyBorder="1" applyProtection="1">
      <protection hidden="1"/>
    </xf>
    <xf numFmtId="0" fontId="11" fillId="0" borderId="3" xfId="2" applyFont="1" applyBorder="1" applyProtection="1">
      <protection hidden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13" fillId="0" borderId="1" xfId="2" applyFont="1" applyBorder="1" applyProtection="1">
      <protection hidden="1"/>
    </xf>
    <xf numFmtId="0" fontId="13" fillId="0" borderId="3" xfId="2" applyFont="1" applyBorder="1" applyAlignment="1" applyProtection="1">
      <alignment horizontal="left" wrapText="1"/>
      <protection hidden="1"/>
    </xf>
    <xf numFmtId="164" fontId="13" fillId="0" borderId="3" xfId="2" applyNumberFormat="1" applyFont="1" applyBorder="1" applyAlignment="1" applyProtection="1">
      <alignment horizontal="center" wrapText="1"/>
      <protection hidden="1"/>
    </xf>
    <xf numFmtId="0" fontId="12" fillId="0" borderId="11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9" xfId="2" applyFont="1" applyBorder="1" applyAlignment="1">
      <alignment horizontal="center" wrapText="1"/>
    </xf>
    <xf numFmtId="0" fontId="12" fillId="0" borderId="10" xfId="2" applyFont="1" applyBorder="1" applyAlignment="1">
      <alignment horizontal="center" vertical="center"/>
    </xf>
    <xf numFmtId="0" fontId="12" fillId="0" borderId="0" xfId="2" applyFont="1"/>
    <xf numFmtId="0" fontId="11" fillId="0" borderId="1" xfId="2" applyFont="1" applyBorder="1" applyProtection="1">
      <protection hidden="1"/>
    </xf>
    <xf numFmtId="0" fontId="11" fillId="0" borderId="1" xfId="2" applyFont="1" applyBorder="1" applyAlignment="1" applyProtection="1">
      <alignment horizontal="left" vertical="center" wrapText="1"/>
      <protection hidden="1"/>
    </xf>
    <xf numFmtId="2" fontId="11" fillId="0" borderId="1" xfId="2" applyNumberFormat="1" applyFont="1" applyBorder="1" applyAlignment="1" applyProtection="1">
      <alignment horizontal="right" wrapText="1"/>
      <protection hidden="1"/>
    </xf>
    <xf numFmtId="164" fontId="11" fillId="2" borderId="1" xfId="2" applyNumberFormat="1" applyFont="1" applyFill="1" applyBorder="1" applyProtection="1">
      <protection hidden="1"/>
    </xf>
    <xf numFmtId="164" fontId="11" fillId="2" borderId="1" xfId="2" applyNumberFormat="1" applyFont="1" applyFill="1" applyBorder="1" applyAlignment="1" applyProtection="1">
      <alignment wrapText="1"/>
      <protection hidden="1"/>
    </xf>
    <xf numFmtId="0" fontId="7" fillId="0" borderId="12" xfId="2" applyFont="1" applyBorder="1"/>
    <xf numFmtId="0" fontId="7" fillId="0" borderId="3" xfId="2" applyFont="1" applyBorder="1"/>
    <xf numFmtId="0" fontId="7" fillId="0" borderId="3" xfId="2" applyFont="1" applyBorder="1" applyAlignment="1">
      <alignment horizontal="center"/>
    </xf>
    <xf numFmtId="0" fontId="7" fillId="0" borderId="13" xfId="2" applyFont="1" applyBorder="1" applyAlignment="1">
      <alignment horizontal="center" wrapText="1"/>
    </xf>
    <xf numFmtId="165" fontId="11" fillId="0" borderId="1" xfId="2" applyNumberFormat="1" applyFont="1" applyBorder="1" applyAlignment="1" applyProtection="1">
      <alignment vertical="center" wrapText="1"/>
      <protection hidden="1"/>
    </xf>
    <xf numFmtId="14" fontId="7" fillId="0" borderId="6" xfId="2" applyNumberFormat="1" applyFont="1" applyBorder="1" applyAlignment="1">
      <alignment horizontal="center"/>
    </xf>
    <xf numFmtId="14" fontId="7" fillId="0" borderId="1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4" xfId="2" applyFont="1" applyBorder="1" applyAlignment="1">
      <alignment horizontal="center" wrapText="1"/>
    </xf>
    <xf numFmtId="0" fontId="7" fillId="0" borderId="14" xfId="2" applyFont="1" applyBorder="1" applyAlignment="1">
      <alignment horizontal="center"/>
    </xf>
    <xf numFmtId="165" fontId="13" fillId="0" borderId="1" xfId="2" applyNumberFormat="1" applyFont="1" applyBorder="1" applyAlignment="1" applyProtection="1">
      <alignment wrapText="1"/>
      <protection hidden="1"/>
    </xf>
    <xf numFmtId="0" fontId="13" fillId="0" borderId="1" xfId="2" applyFont="1" applyBorder="1" applyAlignment="1" applyProtection="1">
      <alignment horizontal="right" wrapText="1"/>
      <protection hidden="1"/>
    </xf>
    <xf numFmtId="164" fontId="13" fillId="2" borderId="1" xfId="2" applyNumberFormat="1" applyFont="1" applyFill="1" applyBorder="1" applyProtection="1">
      <protection hidden="1"/>
    </xf>
    <xf numFmtId="166" fontId="13" fillId="2" borderId="1" xfId="2" applyNumberFormat="1" applyFont="1" applyFill="1" applyBorder="1" applyAlignment="1" applyProtection="1">
      <alignment wrapText="1"/>
      <protection hidden="1"/>
    </xf>
    <xf numFmtId="164" fontId="13" fillId="2" borderId="1" xfId="2" applyNumberFormat="1" applyFont="1" applyFill="1" applyBorder="1" applyAlignment="1" applyProtection="1">
      <alignment wrapText="1"/>
      <protection hidden="1"/>
    </xf>
    <xf numFmtId="14" fontId="12" fillId="2" borderId="6" xfId="2" applyNumberFormat="1" applyFont="1" applyFill="1" applyBorder="1" applyAlignment="1">
      <alignment horizontal="center"/>
    </xf>
    <xf numFmtId="14" fontId="12" fillId="2" borderId="1" xfId="2" applyNumberFormat="1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15" xfId="2" applyFont="1" applyFill="1" applyBorder="1" applyAlignment="1">
      <alignment horizontal="center" wrapText="1"/>
    </xf>
    <xf numFmtId="0" fontId="13" fillId="0" borderId="2" xfId="2" applyFont="1" applyBorder="1" applyAlignment="1" applyProtection="1">
      <alignment horizontal="left"/>
      <protection hidden="1"/>
    </xf>
    <xf numFmtId="164" fontId="13" fillId="0" borderId="2" xfId="2" applyNumberFormat="1" applyFont="1" applyBorder="1" applyProtection="1">
      <protection hidden="1"/>
    </xf>
    <xf numFmtId="166" fontId="13" fillId="0" borderId="2" xfId="2" applyNumberFormat="1" applyFont="1" applyBorder="1" applyProtection="1">
      <protection hidden="1"/>
    </xf>
    <xf numFmtId="166" fontId="13" fillId="2" borderId="2" xfId="2" applyNumberFormat="1" applyFont="1" applyFill="1" applyBorder="1" applyProtection="1">
      <protection hidden="1"/>
    </xf>
    <xf numFmtId="0" fontId="12" fillId="2" borderId="16" xfId="2" applyFont="1" applyFill="1" applyBorder="1"/>
    <xf numFmtId="0" fontId="12" fillId="2" borderId="2" xfId="2" applyFont="1" applyFill="1" applyBorder="1"/>
    <xf numFmtId="0" fontId="12" fillId="2" borderId="15" xfId="2" applyFont="1" applyFill="1" applyBorder="1" applyAlignment="1">
      <alignment horizontal="center"/>
    </xf>
    <xf numFmtId="0" fontId="13" fillId="0" borderId="1" xfId="2" applyFont="1" applyBorder="1" applyAlignment="1" applyProtection="1">
      <alignment horizontal="left"/>
      <protection hidden="1"/>
    </xf>
    <xf numFmtId="164" fontId="13" fillId="0" borderId="1" xfId="2" applyNumberFormat="1" applyFont="1" applyBorder="1" applyProtection="1">
      <protection hidden="1"/>
    </xf>
    <xf numFmtId="166" fontId="13" fillId="0" borderId="1" xfId="2" applyNumberFormat="1" applyFont="1" applyBorder="1" applyProtection="1">
      <protection hidden="1"/>
    </xf>
    <xf numFmtId="166" fontId="13" fillId="2" borderId="1" xfId="2" applyNumberFormat="1" applyFont="1" applyFill="1" applyBorder="1" applyProtection="1">
      <protection hidden="1"/>
    </xf>
    <xf numFmtId="0" fontId="12" fillId="2" borderId="6" xfId="2" applyFont="1" applyFill="1" applyBorder="1"/>
    <xf numFmtId="0" fontId="12" fillId="2" borderId="1" xfId="2" applyFont="1" applyFill="1" applyBorder="1"/>
    <xf numFmtId="0" fontId="12" fillId="2" borderId="17" xfId="2" applyFont="1" applyFill="1" applyBorder="1" applyAlignment="1">
      <alignment horizontal="center"/>
    </xf>
    <xf numFmtId="0" fontId="12" fillId="2" borderId="18" xfId="2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6" xfId="0" applyBorder="1" applyAlignment="1"/>
    <xf numFmtId="0" fontId="1" fillId="2" borderId="1" xfId="0" applyFont="1" applyFill="1" applyBorder="1" applyAlignment="1">
      <alignment horizontal="center" vertical="top" wrapText="1"/>
    </xf>
    <xf numFmtId="0" fontId="10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9" fillId="0" borderId="0" xfId="0" applyFont="1"/>
    <xf numFmtId="0" fontId="8" fillId="0" borderId="0" xfId="2" applyFont="1" applyAlignment="1">
      <alignment horizontal="center"/>
    </xf>
    <xf numFmtId="0" fontId="8" fillId="0" borderId="0" xfId="2" applyFont="1" applyAlignment="1" applyProtection="1">
      <alignment horizontal="center" vertical="center" wrapText="1"/>
      <protection hidden="1"/>
    </xf>
    <xf numFmtId="0" fontId="8" fillId="0" borderId="0" xfId="2" applyFont="1" applyAlignment="1" applyProtection="1">
      <alignment horizontal="right" vertical="center" wrapText="1"/>
      <protection hidden="1"/>
    </xf>
    <xf numFmtId="0" fontId="12" fillId="0" borderId="1" xfId="2" applyFont="1" applyBorder="1" applyAlignment="1" applyProtection="1">
      <alignment horizontal="center" vertical="center" wrapText="1"/>
      <protection hidden="1"/>
    </xf>
    <xf numFmtId="0" fontId="7" fillId="0" borderId="2" xfId="2" applyFont="1" applyBorder="1" applyAlignment="1" applyProtection="1">
      <alignment horizontal="center" vertical="center" wrapText="1"/>
      <protection hidden="1"/>
    </xf>
    <xf numFmtId="0" fontId="7" fillId="0" borderId="9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 wrapText="1"/>
      <protection hidden="1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zoomScale="50" workbookViewId="0">
      <pane xSplit="2" ySplit="11" topLeftCell="C46" activePane="bottomRight" state="frozen"/>
      <selection pane="topRight" activeCell="C1" sqref="C1"/>
      <selection pane="bottomLeft" activeCell="A12" sqref="A12"/>
      <selection pane="bottomRight" activeCell="O51" sqref="O51"/>
    </sheetView>
  </sheetViews>
  <sheetFormatPr defaultColWidth="16.85546875" defaultRowHeight="15.75"/>
  <cols>
    <col min="1" max="1" width="1.85546875" style="1" customWidth="1"/>
    <col min="2" max="2" width="34.42578125" style="1" customWidth="1"/>
    <col min="3" max="4" width="16.85546875" style="1" customWidth="1"/>
    <col min="5" max="5" width="16.140625" style="1" customWidth="1"/>
    <col min="6" max="6" width="16.85546875" style="1" customWidth="1"/>
    <col min="7" max="7" width="16.7109375" style="1" customWidth="1"/>
    <col min="8" max="8" width="16.5703125" style="1" customWidth="1"/>
    <col min="9" max="10" width="16.42578125" style="1" customWidth="1"/>
    <col min="11" max="11" width="17" style="1" customWidth="1"/>
    <col min="12" max="12" width="16.7109375" style="1" customWidth="1"/>
    <col min="13" max="13" width="17.28515625" style="1" customWidth="1"/>
    <col min="14" max="14" width="17.140625" style="1" customWidth="1"/>
    <col min="15" max="15" width="16.7109375" style="1" customWidth="1"/>
    <col min="16" max="16" width="17.28515625" style="1" customWidth="1"/>
    <col min="17" max="17" width="17" style="1" customWidth="1"/>
    <col min="18" max="18" width="16.85546875" style="1" customWidth="1"/>
    <col min="19" max="19" width="17" style="1" customWidth="1"/>
    <col min="20" max="20" width="16.42578125" style="1" customWidth="1"/>
    <col min="21" max="16384" width="16.85546875" style="1"/>
  </cols>
  <sheetData>
    <row r="1" spans="2:20">
      <c r="N1" s="10"/>
      <c r="T1" s="10" t="s">
        <v>32</v>
      </c>
    </row>
    <row r="2" spans="2:20">
      <c r="N2" s="10"/>
      <c r="T2" s="10" t="s">
        <v>33</v>
      </c>
    </row>
    <row r="3" spans="2:20">
      <c r="N3" s="10"/>
      <c r="T3" s="10" t="s">
        <v>38</v>
      </c>
    </row>
    <row r="4" spans="2:20">
      <c r="N4" s="10"/>
    </row>
    <row r="5" spans="2:20" ht="18.75">
      <c r="B5" s="94" t="s">
        <v>34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2:20" ht="18.75">
      <c r="B6" s="94" t="s">
        <v>35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2:20">
      <c r="G7" s="5"/>
      <c r="N7" s="10"/>
    </row>
    <row r="9" spans="2:20" ht="24" customHeight="1">
      <c r="B9" s="92" t="s">
        <v>18</v>
      </c>
      <c r="C9" s="99" t="s">
        <v>14</v>
      </c>
      <c r="D9" s="86" t="s">
        <v>39</v>
      </c>
      <c r="E9" s="99" t="s">
        <v>16</v>
      </c>
      <c r="F9" s="95" t="s">
        <v>17</v>
      </c>
      <c r="G9" s="96"/>
      <c r="H9" s="96"/>
      <c r="I9" s="96"/>
      <c r="J9" s="96"/>
      <c r="K9" s="96"/>
      <c r="L9" s="96"/>
      <c r="M9" s="96"/>
      <c r="N9" s="96"/>
      <c r="O9" s="97"/>
      <c r="P9" s="97"/>
      <c r="Q9" s="97"/>
      <c r="R9" s="97"/>
      <c r="S9" s="97"/>
      <c r="T9" s="98"/>
    </row>
    <row r="10" spans="2:20" ht="51.75" customHeight="1">
      <c r="B10" s="93"/>
      <c r="C10" s="99"/>
      <c r="D10" s="86"/>
      <c r="E10" s="99"/>
      <c r="F10" s="13">
        <v>2022</v>
      </c>
      <c r="G10" s="13">
        <v>2023</v>
      </c>
      <c r="H10" s="7">
        <v>2024</v>
      </c>
      <c r="I10" s="7">
        <v>2025</v>
      </c>
      <c r="J10" s="7">
        <v>2026</v>
      </c>
      <c r="K10" s="7">
        <v>2027</v>
      </c>
      <c r="L10" s="7">
        <v>2028</v>
      </c>
      <c r="M10" s="7">
        <v>2029</v>
      </c>
      <c r="N10" s="7">
        <v>2030</v>
      </c>
      <c r="O10" s="7">
        <v>2031</v>
      </c>
      <c r="P10" s="7">
        <v>2032</v>
      </c>
      <c r="Q10" s="7">
        <v>2033</v>
      </c>
      <c r="R10" s="7">
        <v>2034</v>
      </c>
      <c r="S10" s="7">
        <v>2035</v>
      </c>
      <c r="T10" s="7">
        <v>2036</v>
      </c>
    </row>
    <row r="11" spans="2:20" ht="35.25" customHeight="1">
      <c r="B11" s="88" t="s">
        <v>36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90"/>
      <c r="Q11" s="90"/>
      <c r="R11" s="90"/>
      <c r="S11" s="90"/>
      <c r="T11" s="91"/>
    </row>
    <row r="12" spans="2:20" ht="24.75" customHeight="1">
      <c r="B12" s="6" t="s">
        <v>0</v>
      </c>
      <c r="C12" s="83">
        <f>C14+C20+C21</f>
        <v>3106035.13</v>
      </c>
      <c r="D12" s="83">
        <f t="shared" ref="D12:N12" si="0">D14+D20+D21</f>
        <v>3070826.73</v>
      </c>
      <c r="E12" s="85">
        <f t="shared" si="0"/>
        <v>2967746.8000000003</v>
      </c>
      <c r="F12" s="85">
        <f t="shared" si="0"/>
        <v>2820021</v>
      </c>
      <c r="G12" s="85">
        <f t="shared" si="0"/>
        <v>2866518.6</v>
      </c>
      <c r="H12" s="85">
        <f t="shared" si="0"/>
        <v>2897965.1</v>
      </c>
      <c r="I12" s="85">
        <f t="shared" si="0"/>
        <v>2930948.8</v>
      </c>
      <c r="J12" s="85">
        <f t="shared" si="0"/>
        <v>2965545.3</v>
      </c>
      <c r="K12" s="85">
        <f t="shared" si="0"/>
        <v>3001833.6</v>
      </c>
      <c r="L12" s="85">
        <f t="shared" si="0"/>
        <v>3039896.8</v>
      </c>
      <c r="M12" s="85">
        <f t="shared" si="0"/>
        <v>3079822.1</v>
      </c>
      <c r="N12" s="85">
        <f t="shared" si="0"/>
        <v>3121701</v>
      </c>
      <c r="O12" s="85">
        <f t="shared" ref="O12:T12" si="1">O14+O20+O21</f>
        <v>3165629.5</v>
      </c>
      <c r="P12" s="85">
        <f t="shared" si="1"/>
        <v>3211708.1</v>
      </c>
      <c r="Q12" s="85">
        <f t="shared" si="1"/>
        <v>3260042.7</v>
      </c>
      <c r="R12" s="85">
        <f t="shared" si="1"/>
        <v>3310744.1</v>
      </c>
      <c r="S12" s="85">
        <f t="shared" si="1"/>
        <v>3363928.6</v>
      </c>
      <c r="T12" s="85">
        <f t="shared" si="1"/>
        <v>3419718.3</v>
      </c>
    </row>
    <row r="13" spans="2:20">
      <c r="B13" s="3" t="s">
        <v>1</v>
      </c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2:20" ht="24" customHeight="1">
      <c r="B14" s="3" t="s">
        <v>2</v>
      </c>
      <c r="C14" s="4">
        <v>695184.48</v>
      </c>
      <c r="D14" s="4">
        <v>743529.29</v>
      </c>
      <c r="E14" s="4">
        <f>E15+E16+E17+E18+E19</f>
        <v>675777.29999999993</v>
      </c>
      <c r="F14" s="4">
        <f t="shared" ref="F14:N14" si="2">F15+F16+F17+F18+F19</f>
        <v>684029.39999999991</v>
      </c>
      <c r="G14" s="4">
        <f t="shared" si="2"/>
        <v>709473.2</v>
      </c>
      <c r="H14" s="4">
        <f t="shared" si="2"/>
        <v>740919.7</v>
      </c>
      <c r="I14" s="4">
        <f t="shared" si="2"/>
        <v>773903.39999999991</v>
      </c>
      <c r="J14" s="4">
        <f t="shared" si="2"/>
        <v>808499.89999999991</v>
      </c>
      <c r="K14" s="4">
        <f t="shared" si="2"/>
        <v>844788.2</v>
      </c>
      <c r="L14" s="4">
        <f t="shared" si="2"/>
        <v>882851.4</v>
      </c>
      <c r="M14" s="4">
        <f t="shared" si="2"/>
        <v>922776.7</v>
      </c>
      <c r="N14" s="4">
        <f t="shared" si="2"/>
        <v>964655.6</v>
      </c>
      <c r="O14" s="4">
        <f t="shared" ref="O14:T14" si="3">O15+O16+O17+O18+O19</f>
        <v>1008584.1</v>
      </c>
      <c r="P14" s="4">
        <f t="shared" si="3"/>
        <v>1054662.7</v>
      </c>
      <c r="Q14" s="4">
        <f t="shared" si="3"/>
        <v>1102997.3</v>
      </c>
      <c r="R14" s="4">
        <f t="shared" si="3"/>
        <v>1153698.7</v>
      </c>
      <c r="S14" s="4">
        <f t="shared" si="3"/>
        <v>1206883.2</v>
      </c>
      <c r="T14" s="4">
        <f t="shared" si="3"/>
        <v>1262672.8999999999</v>
      </c>
    </row>
    <row r="15" spans="2:20" ht="24.75" customHeight="1">
      <c r="B15" s="3" t="s">
        <v>3</v>
      </c>
      <c r="C15" s="4">
        <v>537305.74</v>
      </c>
      <c r="D15" s="4">
        <v>577709.9</v>
      </c>
      <c r="E15" s="4">
        <v>530925.1</v>
      </c>
      <c r="F15" s="4">
        <v>537401.19999999995</v>
      </c>
      <c r="G15" s="4">
        <v>558741.5</v>
      </c>
      <c r="H15" s="4">
        <v>586678.6</v>
      </c>
      <c r="I15" s="4">
        <v>616012.5</v>
      </c>
      <c r="J15" s="4">
        <v>646813.1</v>
      </c>
      <c r="K15" s="4">
        <v>679153.8</v>
      </c>
      <c r="L15" s="4">
        <v>713111.4</v>
      </c>
      <c r="M15" s="4">
        <v>748767</v>
      </c>
      <c r="N15" s="4">
        <v>786205.4</v>
      </c>
      <c r="O15" s="4">
        <v>825515.6</v>
      </c>
      <c r="P15" s="4">
        <v>866791.4</v>
      </c>
      <c r="Q15" s="4">
        <v>910131</v>
      </c>
      <c r="R15" s="4">
        <v>955637.5</v>
      </c>
      <c r="S15" s="4">
        <v>1003419.4</v>
      </c>
      <c r="T15" s="4">
        <v>1053590.3999999999</v>
      </c>
    </row>
    <row r="16" spans="2:20" ht="67.5" customHeight="1">
      <c r="B16" s="3" t="s">
        <v>4</v>
      </c>
      <c r="C16" s="4">
        <v>7966.18</v>
      </c>
      <c r="D16" s="4">
        <v>7449.9</v>
      </c>
      <c r="E16" s="4">
        <v>8639.1</v>
      </c>
      <c r="F16" s="4">
        <v>9276.5</v>
      </c>
      <c r="G16" s="4">
        <v>9276.5</v>
      </c>
      <c r="H16" s="4">
        <v>9276.5</v>
      </c>
      <c r="I16" s="4">
        <v>9276.5</v>
      </c>
      <c r="J16" s="4">
        <v>9276.5</v>
      </c>
      <c r="K16" s="4">
        <v>9276.5</v>
      </c>
      <c r="L16" s="4">
        <v>9276.5</v>
      </c>
      <c r="M16" s="4">
        <v>9276.5</v>
      </c>
      <c r="N16" s="4">
        <v>9276.5</v>
      </c>
      <c r="O16" s="4">
        <v>9276.5</v>
      </c>
      <c r="P16" s="4">
        <v>9276.5</v>
      </c>
      <c r="Q16" s="4">
        <v>9276.5</v>
      </c>
      <c r="R16" s="4">
        <v>9276.5</v>
      </c>
      <c r="S16" s="4">
        <v>9276.5</v>
      </c>
      <c r="T16" s="4">
        <v>9276.5</v>
      </c>
    </row>
    <row r="17" spans="1:31" ht="22.5" customHeight="1">
      <c r="B17" s="3" t="s">
        <v>5</v>
      </c>
      <c r="C17" s="4">
        <v>106372.34</v>
      </c>
      <c r="D17" s="4">
        <v>105384.09</v>
      </c>
      <c r="E17" s="4">
        <v>88128.9</v>
      </c>
      <c r="F17" s="4">
        <v>88373.5</v>
      </c>
      <c r="G17" s="4">
        <v>91748</v>
      </c>
      <c r="H17" s="4">
        <v>95257.4</v>
      </c>
      <c r="I17" s="12">
        <v>98907.199999999997</v>
      </c>
      <c r="J17" s="4">
        <v>102703.1</v>
      </c>
      <c r="K17" s="4">
        <v>106650.7</v>
      </c>
      <c r="L17" s="4">
        <v>110756.3</v>
      </c>
      <c r="M17" s="4">
        <v>115026</v>
      </c>
      <c r="N17" s="4">
        <v>119466.5</v>
      </c>
      <c r="O17" s="4">
        <v>124084.8</v>
      </c>
      <c r="P17" s="4">
        <v>128887.6</v>
      </c>
      <c r="Q17" s="4">
        <v>133882.6</v>
      </c>
      <c r="R17" s="4">
        <v>139077.5</v>
      </c>
      <c r="S17" s="4">
        <v>144480.1</v>
      </c>
      <c r="T17" s="4">
        <v>150098.79999999999</v>
      </c>
    </row>
    <row r="18" spans="1:31" ht="21.75" customHeight="1">
      <c r="B18" s="3" t="s">
        <v>13</v>
      </c>
      <c r="C18" s="4">
        <v>38143.879999999997</v>
      </c>
      <c r="D18" s="4">
        <v>47345.4</v>
      </c>
      <c r="E18" s="4">
        <v>42579.199999999997</v>
      </c>
      <c r="F18" s="4">
        <v>43383.199999999997</v>
      </c>
      <c r="G18" s="4">
        <v>44187.199999999997</v>
      </c>
      <c r="H18" s="4">
        <v>44187.199999999997</v>
      </c>
      <c r="I18" s="4">
        <v>44187.199999999997</v>
      </c>
      <c r="J18" s="4">
        <v>44187.199999999997</v>
      </c>
      <c r="K18" s="4">
        <v>44187.199999999997</v>
      </c>
      <c r="L18" s="4">
        <v>44187.199999999997</v>
      </c>
      <c r="M18" s="4">
        <v>44187.199999999997</v>
      </c>
      <c r="N18" s="4">
        <v>44187.199999999997</v>
      </c>
      <c r="O18" s="4">
        <v>44187.199999999997</v>
      </c>
      <c r="P18" s="4">
        <v>44187.199999999997</v>
      </c>
      <c r="Q18" s="4">
        <v>44187.199999999997</v>
      </c>
      <c r="R18" s="4">
        <v>44187.199999999997</v>
      </c>
      <c r="S18" s="4">
        <v>44187.199999999997</v>
      </c>
      <c r="T18" s="4">
        <v>44187.199999999997</v>
      </c>
    </row>
    <row r="19" spans="1:31" ht="22.5" customHeight="1">
      <c r="B19" s="3" t="s">
        <v>6</v>
      </c>
      <c r="C19" s="4">
        <v>5396.77</v>
      </c>
      <c r="D19" s="4">
        <v>5640</v>
      </c>
      <c r="E19" s="4">
        <v>5505</v>
      </c>
      <c r="F19" s="4">
        <v>5595</v>
      </c>
      <c r="G19" s="4">
        <v>5520</v>
      </c>
      <c r="H19" s="4">
        <v>5520</v>
      </c>
      <c r="I19" s="4">
        <v>5520</v>
      </c>
      <c r="J19" s="4">
        <v>5520</v>
      </c>
      <c r="K19" s="4">
        <v>5520</v>
      </c>
      <c r="L19" s="4">
        <v>5520</v>
      </c>
      <c r="M19" s="4">
        <v>5520</v>
      </c>
      <c r="N19" s="4">
        <v>5520</v>
      </c>
      <c r="O19" s="4">
        <v>5520</v>
      </c>
      <c r="P19" s="4">
        <v>5520</v>
      </c>
      <c r="Q19" s="4">
        <v>5520</v>
      </c>
      <c r="R19" s="4">
        <v>5520</v>
      </c>
      <c r="S19" s="4">
        <v>5520</v>
      </c>
      <c r="T19" s="4">
        <v>5520</v>
      </c>
    </row>
    <row r="20" spans="1:31" ht="23.25" customHeight="1">
      <c r="B20" s="3" t="s">
        <v>7</v>
      </c>
      <c r="C20" s="4">
        <v>122640.55</v>
      </c>
      <c r="D20" s="4">
        <v>112024.81</v>
      </c>
      <c r="E20" s="4">
        <v>108008.8</v>
      </c>
      <c r="F20" s="4">
        <v>109214</v>
      </c>
      <c r="G20" s="4">
        <v>109221.6</v>
      </c>
      <c r="H20" s="4">
        <v>109221.6</v>
      </c>
      <c r="I20" s="4">
        <v>109221.6</v>
      </c>
      <c r="J20" s="4">
        <v>109221.6</v>
      </c>
      <c r="K20" s="4">
        <v>109221.6</v>
      </c>
      <c r="L20" s="4">
        <v>109221.6</v>
      </c>
      <c r="M20" s="4">
        <v>109221.6</v>
      </c>
      <c r="N20" s="4">
        <v>109221.6</v>
      </c>
      <c r="O20" s="4">
        <v>109221.6</v>
      </c>
      <c r="P20" s="4">
        <v>109221.6</v>
      </c>
      <c r="Q20" s="4">
        <v>109221.6</v>
      </c>
      <c r="R20" s="4">
        <v>109221.6</v>
      </c>
      <c r="S20" s="4">
        <v>109221.6</v>
      </c>
      <c r="T20" s="4">
        <v>109221.6</v>
      </c>
    </row>
    <row r="21" spans="1:31" ht="39" customHeight="1">
      <c r="B21" s="3" t="s">
        <v>8</v>
      </c>
      <c r="C21" s="4">
        <v>2288210.1</v>
      </c>
      <c r="D21" s="12">
        <v>2215272.63</v>
      </c>
      <c r="E21" s="4">
        <v>2183960.7000000002</v>
      </c>
      <c r="F21" s="4">
        <v>2026777.6000000001</v>
      </c>
      <c r="G21" s="4">
        <v>2047823.8</v>
      </c>
      <c r="H21" s="4">
        <v>2047823.8</v>
      </c>
      <c r="I21" s="4">
        <v>2047823.8</v>
      </c>
      <c r="J21" s="4">
        <v>2047823.8</v>
      </c>
      <c r="K21" s="4">
        <v>2047823.8</v>
      </c>
      <c r="L21" s="4">
        <v>2047823.8</v>
      </c>
      <c r="M21" s="4">
        <v>2047823.8</v>
      </c>
      <c r="N21" s="4">
        <v>2047823.8</v>
      </c>
      <c r="O21" s="4">
        <v>2047823.8</v>
      </c>
      <c r="P21" s="4">
        <v>2047823.8</v>
      </c>
      <c r="Q21" s="4">
        <v>2047823.8</v>
      </c>
      <c r="R21" s="4">
        <v>2047823.8</v>
      </c>
      <c r="S21" s="4">
        <v>2047823.8</v>
      </c>
      <c r="T21" s="4">
        <v>2047823.8</v>
      </c>
    </row>
    <row r="22" spans="1:31" ht="44.25" customHeight="1">
      <c r="B22" s="3" t="s">
        <v>9</v>
      </c>
      <c r="C22" s="4">
        <v>696720.7</v>
      </c>
      <c r="D22" s="12">
        <v>734952.34</v>
      </c>
      <c r="E22" s="4">
        <v>654162.9</v>
      </c>
      <c r="F22" s="4">
        <v>555691</v>
      </c>
      <c r="G22" s="4">
        <v>568145.1</v>
      </c>
      <c r="H22" s="4">
        <v>568145.1</v>
      </c>
      <c r="I22" s="4">
        <v>568145.1</v>
      </c>
      <c r="J22" s="4">
        <v>568145.1</v>
      </c>
      <c r="K22" s="4">
        <v>568145.1</v>
      </c>
      <c r="L22" s="4">
        <v>568145.1</v>
      </c>
      <c r="M22" s="4">
        <v>568145.1</v>
      </c>
      <c r="N22" s="4">
        <v>568145.1</v>
      </c>
      <c r="O22" s="4">
        <v>568145.1</v>
      </c>
      <c r="P22" s="4">
        <v>568145.1</v>
      </c>
      <c r="Q22" s="4">
        <v>568145.1</v>
      </c>
      <c r="R22" s="4">
        <v>568145.1</v>
      </c>
      <c r="S22" s="4">
        <v>568145.1</v>
      </c>
      <c r="T22" s="4">
        <v>568145.1</v>
      </c>
    </row>
    <row r="23" spans="1:31" ht="58.5" customHeight="1">
      <c r="B23" s="3" t="s">
        <v>10</v>
      </c>
      <c r="C23" s="4">
        <v>200236.35</v>
      </c>
      <c r="D23" s="12">
        <v>122298.14</v>
      </c>
      <c r="E23" s="4">
        <v>137741.70000000001</v>
      </c>
      <c r="F23" s="4">
        <v>103527.4</v>
      </c>
      <c r="G23" s="4">
        <v>86229.6</v>
      </c>
      <c r="H23" s="4">
        <v>86229.6</v>
      </c>
      <c r="I23" s="4">
        <v>86229.6</v>
      </c>
      <c r="J23" s="4">
        <v>86229.6</v>
      </c>
      <c r="K23" s="4">
        <v>86229.6</v>
      </c>
      <c r="L23" s="4">
        <v>86229.6</v>
      </c>
      <c r="M23" s="4">
        <v>86229.6</v>
      </c>
      <c r="N23" s="4">
        <v>86229.6</v>
      </c>
      <c r="O23" s="4">
        <v>86229.6</v>
      </c>
      <c r="P23" s="4">
        <v>86229.6</v>
      </c>
      <c r="Q23" s="4">
        <v>86229.6</v>
      </c>
      <c r="R23" s="4">
        <v>86229.6</v>
      </c>
      <c r="S23" s="4">
        <v>86229.6</v>
      </c>
      <c r="T23" s="4">
        <v>86229.6</v>
      </c>
    </row>
    <row r="24" spans="1:31" ht="47.25">
      <c r="B24" s="3" t="s">
        <v>11</v>
      </c>
      <c r="C24" s="4">
        <v>1295460.8999999999</v>
      </c>
      <c r="D24" s="12">
        <v>1331469.02</v>
      </c>
      <c r="E24" s="4">
        <v>1391124.7</v>
      </c>
      <c r="F24" s="4">
        <v>1366627.8</v>
      </c>
      <c r="G24" s="4">
        <v>1392517.7</v>
      </c>
      <c r="H24" s="4">
        <v>1392517.7</v>
      </c>
      <c r="I24" s="4">
        <v>1392517.7</v>
      </c>
      <c r="J24" s="4">
        <v>1392517.7</v>
      </c>
      <c r="K24" s="4">
        <v>1392517.7</v>
      </c>
      <c r="L24" s="4">
        <v>1392517.7</v>
      </c>
      <c r="M24" s="4">
        <v>1392517.7</v>
      </c>
      <c r="N24" s="4">
        <v>1392517.7</v>
      </c>
      <c r="O24" s="4">
        <v>1392517.7</v>
      </c>
      <c r="P24" s="4">
        <v>1392517.7</v>
      </c>
      <c r="Q24" s="4">
        <v>1392517.7</v>
      </c>
      <c r="R24" s="4">
        <v>1392517.7</v>
      </c>
      <c r="S24" s="4">
        <v>1392517.7</v>
      </c>
      <c r="T24" s="4">
        <v>1392517.7</v>
      </c>
    </row>
    <row r="25" spans="1:31" ht="31.5">
      <c r="B25" s="8" t="s">
        <v>12</v>
      </c>
      <c r="C25" s="4">
        <v>29481.35</v>
      </c>
      <c r="D25" s="12">
        <v>22769.08</v>
      </c>
      <c r="E25" s="4">
        <v>931.4</v>
      </c>
      <c r="F25" s="4">
        <v>931.4</v>
      </c>
      <c r="G25" s="4">
        <v>931.4</v>
      </c>
      <c r="H25" s="4">
        <v>931.4</v>
      </c>
      <c r="I25" s="4">
        <v>931.4</v>
      </c>
      <c r="J25" s="4">
        <v>931.4</v>
      </c>
      <c r="K25" s="4">
        <v>931.4</v>
      </c>
      <c r="L25" s="4">
        <v>931.4</v>
      </c>
      <c r="M25" s="4">
        <v>931.4</v>
      </c>
      <c r="N25" s="4">
        <v>931.4</v>
      </c>
      <c r="O25" s="4">
        <v>931.4</v>
      </c>
      <c r="P25" s="4">
        <v>931.4</v>
      </c>
      <c r="Q25" s="4">
        <v>931.4</v>
      </c>
      <c r="R25" s="4">
        <v>931.4</v>
      </c>
      <c r="S25" s="4">
        <v>931.4</v>
      </c>
      <c r="T25" s="4">
        <v>931.4</v>
      </c>
    </row>
    <row r="26" spans="1:31" s="15" customFormat="1">
      <c r="A26" s="18"/>
      <c r="B26" s="19" t="s">
        <v>19</v>
      </c>
      <c r="C26" s="20">
        <v>3109478.48</v>
      </c>
      <c r="D26" s="20">
        <v>3212337.39</v>
      </c>
      <c r="E26" s="20">
        <v>3039746.8</v>
      </c>
      <c r="F26" s="20">
        <v>2893021</v>
      </c>
      <c r="G26" s="20">
        <v>2942518.6</v>
      </c>
      <c r="H26" s="20">
        <v>2973965.1</v>
      </c>
      <c r="I26" s="20">
        <v>3006948.8</v>
      </c>
      <c r="J26" s="20">
        <v>3041545.3</v>
      </c>
      <c r="K26" s="20">
        <v>3077833.6</v>
      </c>
      <c r="L26" s="20">
        <v>3115896.8</v>
      </c>
      <c r="M26" s="20">
        <v>3155822.1</v>
      </c>
      <c r="N26" s="20">
        <v>3197701</v>
      </c>
      <c r="O26" s="20">
        <v>3241629.5</v>
      </c>
      <c r="P26" s="20">
        <v>3287708.1</v>
      </c>
      <c r="Q26" s="20">
        <v>3336042.7</v>
      </c>
      <c r="R26" s="20">
        <v>3386744.1</v>
      </c>
      <c r="S26" s="20">
        <v>3439928.6</v>
      </c>
      <c r="T26" s="20">
        <v>3495718.3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55.5" customHeight="1">
      <c r="A27" s="18"/>
      <c r="B27" s="19" t="s">
        <v>20</v>
      </c>
      <c r="C27" s="21">
        <v>0</v>
      </c>
      <c r="D27" s="21">
        <v>2191</v>
      </c>
      <c r="E27" s="21">
        <v>4080</v>
      </c>
      <c r="F27" s="21">
        <v>4080</v>
      </c>
      <c r="G27" s="21">
        <v>4080</v>
      </c>
      <c r="H27" s="21">
        <v>4080</v>
      </c>
      <c r="I27" s="21">
        <v>4080</v>
      </c>
      <c r="J27" s="21">
        <v>4080</v>
      </c>
      <c r="K27" s="21">
        <v>4080</v>
      </c>
      <c r="L27" s="21">
        <v>4080</v>
      </c>
      <c r="M27" s="21">
        <v>4080</v>
      </c>
      <c r="N27" s="21">
        <v>4080</v>
      </c>
      <c r="O27" s="21">
        <v>4080</v>
      </c>
      <c r="P27" s="21">
        <v>4080</v>
      </c>
      <c r="Q27" s="21">
        <v>4080</v>
      </c>
      <c r="R27" s="21">
        <v>4080</v>
      </c>
      <c r="S27" s="21">
        <v>4080</v>
      </c>
      <c r="T27" s="21">
        <v>4080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5" customFormat="1" ht="39" customHeight="1">
      <c r="A28" s="18"/>
      <c r="B28" s="19" t="s">
        <v>21</v>
      </c>
      <c r="C28" s="22"/>
      <c r="D28" s="22"/>
      <c r="E28" s="22"/>
      <c r="F28" s="20">
        <v>36000</v>
      </c>
      <c r="G28" s="20">
        <v>74274.8</v>
      </c>
      <c r="H28" s="20">
        <v>75000</v>
      </c>
      <c r="I28" s="20">
        <v>76500</v>
      </c>
      <c r="J28" s="20">
        <v>78500</v>
      </c>
      <c r="K28" s="20">
        <v>80000</v>
      </c>
      <c r="L28" s="20">
        <v>82000</v>
      </c>
      <c r="M28" s="20">
        <v>84000</v>
      </c>
      <c r="N28" s="20">
        <v>86000</v>
      </c>
      <c r="O28" s="20">
        <v>88500</v>
      </c>
      <c r="P28" s="20">
        <v>90500</v>
      </c>
      <c r="Q28" s="20">
        <v>93000</v>
      </c>
      <c r="R28" s="20">
        <v>96000</v>
      </c>
      <c r="S28" s="20">
        <v>98100</v>
      </c>
      <c r="T28" s="20">
        <v>101000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15" customFormat="1">
      <c r="A29" s="18"/>
      <c r="B29" s="19" t="s">
        <v>31</v>
      </c>
      <c r="C29" s="22"/>
      <c r="D29" s="22"/>
      <c r="E29" s="22"/>
      <c r="F29" s="22">
        <v>2.5</v>
      </c>
      <c r="G29" s="22">
        <v>5</v>
      </c>
      <c r="H29" s="22">
        <v>5</v>
      </c>
      <c r="I29" s="22">
        <v>5</v>
      </c>
      <c r="J29" s="22">
        <v>5</v>
      </c>
      <c r="K29" s="22">
        <v>5</v>
      </c>
      <c r="L29" s="22">
        <v>5</v>
      </c>
      <c r="M29" s="22">
        <v>5</v>
      </c>
      <c r="N29" s="22">
        <v>5</v>
      </c>
      <c r="O29" s="22">
        <v>5</v>
      </c>
      <c r="P29" s="22">
        <v>5</v>
      </c>
      <c r="Q29" s="22">
        <v>5</v>
      </c>
      <c r="R29" s="22">
        <v>5</v>
      </c>
      <c r="S29" s="22">
        <v>5</v>
      </c>
      <c r="T29" s="22">
        <v>5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15" customFormat="1" ht="20.25" customHeight="1">
      <c r="A30" s="18"/>
      <c r="B30" s="23" t="s">
        <v>22</v>
      </c>
      <c r="C30" s="24">
        <v>0</v>
      </c>
      <c r="D30" s="20">
        <v>2888.61</v>
      </c>
      <c r="E30" s="20">
        <v>1639.9</v>
      </c>
      <c r="F30" s="20">
        <v>2122.8000000000002</v>
      </c>
      <c r="G30" s="20">
        <v>4100.1000000000004</v>
      </c>
      <c r="H30" s="20">
        <v>4000</v>
      </c>
      <c r="I30" s="20">
        <v>4000</v>
      </c>
      <c r="J30" s="20">
        <v>4000</v>
      </c>
      <c r="K30" s="20">
        <v>4000</v>
      </c>
      <c r="L30" s="20">
        <v>4000</v>
      </c>
      <c r="M30" s="20">
        <v>4000</v>
      </c>
      <c r="N30" s="20">
        <v>4000</v>
      </c>
      <c r="O30" s="20">
        <v>4000</v>
      </c>
      <c r="P30" s="20">
        <v>4000</v>
      </c>
      <c r="Q30" s="20">
        <v>4000</v>
      </c>
      <c r="R30" s="20">
        <v>4000</v>
      </c>
      <c r="S30" s="20">
        <v>4000</v>
      </c>
      <c r="T30" s="20">
        <v>4000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21.75" customHeight="1">
      <c r="A31" s="18"/>
      <c r="B31" s="19" t="s">
        <v>23</v>
      </c>
      <c r="C31" s="25">
        <f>C12-C26</f>
        <v>-3443.3500000000931</v>
      </c>
      <c r="D31" s="25">
        <f t="shared" ref="D31:T31" si="4">D12-D26</f>
        <v>-141510.66000000015</v>
      </c>
      <c r="E31" s="25">
        <f t="shared" si="4"/>
        <v>-71999.999999999534</v>
      </c>
      <c r="F31" s="25">
        <f t="shared" si="4"/>
        <v>-73000</v>
      </c>
      <c r="G31" s="25">
        <f t="shared" si="4"/>
        <v>-76000</v>
      </c>
      <c r="H31" s="25">
        <f t="shared" si="4"/>
        <v>-76000</v>
      </c>
      <c r="I31" s="25">
        <f t="shared" si="4"/>
        <v>-76000</v>
      </c>
      <c r="J31" s="25">
        <f t="shared" si="4"/>
        <v>-76000</v>
      </c>
      <c r="K31" s="25">
        <f t="shared" si="4"/>
        <v>-76000</v>
      </c>
      <c r="L31" s="25">
        <f t="shared" si="4"/>
        <v>-76000</v>
      </c>
      <c r="M31" s="25">
        <f t="shared" si="4"/>
        <v>-76000</v>
      </c>
      <c r="N31" s="25">
        <f t="shared" si="4"/>
        <v>-76000</v>
      </c>
      <c r="O31" s="25">
        <f t="shared" si="4"/>
        <v>-76000</v>
      </c>
      <c r="P31" s="25">
        <f t="shared" si="4"/>
        <v>-76000</v>
      </c>
      <c r="Q31" s="25">
        <f t="shared" si="4"/>
        <v>-76000</v>
      </c>
      <c r="R31" s="25">
        <f t="shared" si="4"/>
        <v>-76000</v>
      </c>
      <c r="S31" s="25">
        <f t="shared" si="4"/>
        <v>-76000</v>
      </c>
      <c r="T31" s="25">
        <f t="shared" si="4"/>
        <v>-76000</v>
      </c>
    </row>
    <row r="32" spans="1:31" ht="23.25" customHeight="1">
      <c r="B32" s="9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67.5" customHeight="1">
      <c r="B33" s="9" t="s">
        <v>25</v>
      </c>
      <c r="C33" s="11">
        <v>0</v>
      </c>
      <c r="D33" s="11">
        <v>0</v>
      </c>
      <c r="E33" s="14">
        <v>68762.14</v>
      </c>
      <c r="F33" s="14">
        <v>136762.14000000001</v>
      </c>
      <c r="G33" s="14">
        <v>204762.14</v>
      </c>
      <c r="H33" s="11">
        <f>SUM(G33+G35+G36)</f>
        <v>272762.14</v>
      </c>
      <c r="I33" s="11">
        <f t="shared" ref="I33:T33" si="5">SUM(H33+H35+H36)</f>
        <v>340762.14</v>
      </c>
      <c r="J33" s="11">
        <f t="shared" si="5"/>
        <v>408762.14</v>
      </c>
      <c r="K33" s="11">
        <f t="shared" si="5"/>
        <v>476762.14</v>
      </c>
      <c r="L33" s="11">
        <f t="shared" si="5"/>
        <v>544762.14</v>
      </c>
      <c r="M33" s="11">
        <f t="shared" si="5"/>
        <v>612762.14</v>
      </c>
      <c r="N33" s="11">
        <f t="shared" si="5"/>
        <v>680762.14</v>
      </c>
      <c r="O33" s="11">
        <f t="shared" si="5"/>
        <v>748762.14</v>
      </c>
      <c r="P33" s="11">
        <f t="shared" si="5"/>
        <v>816762.14</v>
      </c>
      <c r="Q33" s="11">
        <f t="shared" si="5"/>
        <v>884762.14</v>
      </c>
      <c r="R33" s="11">
        <f t="shared" si="5"/>
        <v>952762.14</v>
      </c>
      <c r="S33" s="11">
        <f t="shared" si="5"/>
        <v>1020762.1400000001</v>
      </c>
      <c r="T33" s="11">
        <f t="shared" si="5"/>
        <v>1088762.1400000001</v>
      </c>
    </row>
    <row r="34" spans="2:20" ht="38.25" customHeight="1">
      <c r="B34" s="9" t="s">
        <v>26</v>
      </c>
      <c r="C34" s="11">
        <v>0</v>
      </c>
      <c r="D34" s="11">
        <f>SUM(D35:D36)</f>
        <v>68762.14</v>
      </c>
      <c r="E34" s="14">
        <v>68000</v>
      </c>
      <c r="F34" s="14">
        <v>68000</v>
      </c>
      <c r="G34" s="14">
        <v>68000</v>
      </c>
      <c r="H34" s="14">
        <v>68000</v>
      </c>
      <c r="I34" s="14">
        <v>68000</v>
      </c>
      <c r="J34" s="14">
        <v>68000</v>
      </c>
      <c r="K34" s="14">
        <v>68000</v>
      </c>
      <c r="L34" s="14">
        <v>68000</v>
      </c>
      <c r="M34" s="14">
        <v>68000</v>
      </c>
      <c r="N34" s="14">
        <v>68000</v>
      </c>
      <c r="O34" s="14">
        <v>68000</v>
      </c>
      <c r="P34" s="14">
        <v>68000</v>
      </c>
      <c r="Q34" s="14">
        <v>68000</v>
      </c>
      <c r="R34" s="14">
        <v>68000</v>
      </c>
      <c r="S34" s="14">
        <v>68000</v>
      </c>
      <c r="T34" s="14">
        <v>68000</v>
      </c>
    </row>
    <row r="35" spans="2:20" ht="21.75" customHeight="1">
      <c r="B35" s="9" t="s">
        <v>27</v>
      </c>
      <c r="C35" s="11">
        <v>0</v>
      </c>
      <c r="D35" s="11">
        <v>118762.14</v>
      </c>
      <c r="E35" s="14">
        <v>136000</v>
      </c>
      <c r="F35" s="14">
        <v>136000</v>
      </c>
      <c r="G35" s="14">
        <v>136000</v>
      </c>
      <c r="H35" s="14">
        <v>136000</v>
      </c>
      <c r="I35" s="14">
        <v>136000</v>
      </c>
      <c r="J35" s="14">
        <v>136000</v>
      </c>
      <c r="K35" s="14">
        <v>136000</v>
      </c>
      <c r="L35" s="14">
        <v>136000</v>
      </c>
      <c r="M35" s="14">
        <v>136000</v>
      </c>
      <c r="N35" s="14">
        <v>136000</v>
      </c>
      <c r="O35" s="14">
        <v>136000</v>
      </c>
      <c r="P35" s="14">
        <v>136000</v>
      </c>
      <c r="Q35" s="14">
        <v>136000</v>
      </c>
      <c r="R35" s="14">
        <v>136000</v>
      </c>
      <c r="S35" s="14">
        <v>136000</v>
      </c>
      <c r="T35" s="14">
        <v>136000</v>
      </c>
    </row>
    <row r="36" spans="2:20" ht="21" customHeight="1">
      <c r="B36" s="9" t="s">
        <v>28</v>
      </c>
      <c r="C36" s="11">
        <v>0</v>
      </c>
      <c r="D36" s="11">
        <v>-50000</v>
      </c>
      <c r="E36" s="14">
        <v>-68000</v>
      </c>
      <c r="F36" s="14">
        <v>-68000</v>
      </c>
      <c r="G36" s="14">
        <v>-68000</v>
      </c>
      <c r="H36" s="14">
        <v>-68000</v>
      </c>
      <c r="I36" s="14">
        <v>-68000</v>
      </c>
      <c r="J36" s="14">
        <v>-68000</v>
      </c>
      <c r="K36" s="14">
        <v>-68000</v>
      </c>
      <c r="L36" s="14">
        <v>-68000</v>
      </c>
      <c r="M36" s="14">
        <v>-68000</v>
      </c>
      <c r="N36" s="14">
        <v>-68000</v>
      </c>
      <c r="O36" s="14">
        <v>-68000</v>
      </c>
      <c r="P36" s="14">
        <v>-68000</v>
      </c>
      <c r="Q36" s="14">
        <v>-68000</v>
      </c>
      <c r="R36" s="14">
        <v>-68000</v>
      </c>
      <c r="S36" s="14">
        <v>-68000</v>
      </c>
      <c r="T36" s="14">
        <v>-68000</v>
      </c>
    </row>
    <row r="37" spans="2:20" ht="54" customHeight="1">
      <c r="B37" s="9" t="s">
        <v>29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2:20">
      <c r="B38" s="9" t="s">
        <v>27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2:20">
      <c r="B39" s="9" t="s">
        <v>28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2:20" ht="55.5" customHeight="1">
      <c r="B40" s="9" t="s">
        <v>30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2:20" ht="37.5" customHeight="1">
      <c r="B41" s="88" t="s">
        <v>37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90"/>
      <c r="Q41" s="90"/>
      <c r="R41" s="90"/>
      <c r="S41" s="90"/>
      <c r="T41" s="91"/>
    </row>
    <row r="42" spans="2:20" ht="28.5" customHeight="1">
      <c r="B42" s="92" t="s">
        <v>18</v>
      </c>
      <c r="C42" s="86" t="s">
        <v>14</v>
      </c>
      <c r="D42" s="86" t="s">
        <v>15</v>
      </c>
      <c r="E42" s="86" t="s">
        <v>16</v>
      </c>
      <c r="F42" s="87" t="s">
        <v>17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 ht="41.25" customHeight="1">
      <c r="B43" s="93"/>
      <c r="C43" s="86"/>
      <c r="D43" s="86"/>
      <c r="E43" s="86"/>
      <c r="F43" s="7">
        <v>2022</v>
      </c>
      <c r="G43" s="7">
        <v>2023</v>
      </c>
      <c r="H43" s="7">
        <v>2024</v>
      </c>
      <c r="I43" s="7">
        <v>2025</v>
      </c>
      <c r="J43" s="7">
        <v>2026</v>
      </c>
      <c r="K43" s="7">
        <v>2027</v>
      </c>
      <c r="L43" s="7">
        <v>2028</v>
      </c>
      <c r="M43" s="7">
        <v>2029</v>
      </c>
      <c r="N43" s="7">
        <v>2030</v>
      </c>
      <c r="O43" s="7">
        <v>2031</v>
      </c>
      <c r="P43" s="7">
        <v>2032</v>
      </c>
      <c r="Q43" s="7">
        <v>2033</v>
      </c>
      <c r="R43" s="7">
        <v>2034</v>
      </c>
      <c r="S43" s="7">
        <v>2035</v>
      </c>
      <c r="T43" s="7">
        <v>2036</v>
      </c>
    </row>
    <row r="44" spans="2:20">
      <c r="B44" s="6" t="s">
        <v>0</v>
      </c>
      <c r="C44" s="83">
        <f>C46+C52+C53</f>
        <v>3106035.13</v>
      </c>
      <c r="D44" s="83">
        <f>D46+D52+D53</f>
        <v>3070826.73</v>
      </c>
      <c r="E44" s="85">
        <f>E46+E52+E53</f>
        <v>2967746.8000000003</v>
      </c>
      <c r="F44" s="85">
        <f>F46+F52+F53</f>
        <v>2820021</v>
      </c>
      <c r="G44" s="85">
        <f>G46+G52+G53</f>
        <v>2866518.6</v>
      </c>
      <c r="H44" s="83">
        <f t="shared" ref="H44:N44" si="6">H46+H52+H53</f>
        <v>2909139.9</v>
      </c>
      <c r="I44" s="83">
        <f t="shared" si="6"/>
        <v>2954639.5</v>
      </c>
      <c r="J44" s="83">
        <f t="shared" si="6"/>
        <v>3003214.5</v>
      </c>
      <c r="K44" s="83">
        <f t="shared" si="6"/>
        <v>3055075.9</v>
      </c>
      <c r="L44" s="83">
        <f t="shared" si="6"/>
        <v>3110449.2</v>
      </c>
      <c r="M44" s="83">
        <f t="shared" si="6"/>
        <v>3169575.4000000004</v>
      </c>
      <c r="N44" s="83">
        <f t="shared" si="6"/>
        <v>3232712.4000000004</v>
      </c>
      <c r="O44" s="83">
        <f t="shared" ref="O44:T44" si="7">O46+O52+O53</f>
        <v>3300135.7</v>
      </c>
      <c r="P44" s="83">
        <f t="shared" si="7"/>
        <v>3372140.1</v>
      </c>
      <c r="Q44" s="83">
        <f t="shared" si="7"/>
        <v>3449040.8</v>
      </c>
      <c r="R44" s="83">
        <f t="shared" si="7"/>
        <v>3531174.6</v>
      </c>
      <c r="S44" s="83">
        <f t="shared" si="7"/>
        <v>3618902</v>
      </c>
      <c r="T44" s="83">
        <f t="shared" si="7"/>
        <v>3712608.2</v>
      </c>
    </row>
    <row r="45" spans="2:20">
      <c r="B45" s="3" t="s">
        <v>1</v>
      </c>
      <c r="C45" s="84"/>
      <c r="D45" s="84"/>
      <c r="E45" s="85"/>
      <c r="F45" s="85"/>
      <c r="G45" s="85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2:20" ht="24" customHeight="1">
      <c r="B46" s="3" t="s">
        <v>2</v>
      </c>
      <c r="C46" s="4">
        <v>695184.48</v>
      </c>
      <c r="D46" s="4">
        <v>743529.29</v>
      </c>
      <c r="E46" s="4">
        <f t="shared" ref="E46:M46" si="8">E47+E48+E49+E50+E51</f>
        <v>675777.29999999993</v>
      </c>
      <c r="F46" s="4">
        <f t="shared" si="8"/>
        <v>684029.39999999991</v>
      </c>
      <c r="G46" s="4">
        <f t="shared" si="8"/>
        <v>709473.2</v>
      </c>
      <c r="H46" s="4">
        <f t="shared" si="8"/>
        <v>752094.5</v>
      </c>
      <c r="I46" s="4">
        <f t="shared" si="8"/>
        <v>797594.1</v>
      </c>
      <c r="J46" s="4">
        <f t="shared" si="8"/>
        <v>846169.1</v>
      </c>
      <c r="K46" s="4">
        <f t="shared" si="8"/>
        <v>898030.49999999988</v>
      </c>
      <c r="L46" s="4">
        <f t="shared" si="8"/>
        <v>953403.8</v>
      </c>
      <c r="M46" s="4">
        <f t="shared" si="8"/>
        <v>1012530</v>
      </c>
      <c r="N46" s="4">
        <f t="shared" ref="N46:T46" si="9">N47+N48+N49+N50+N51</f>
        <v>1075667</v>
      </c>
      <c r="O46" s="4">
        <f t="shared" si="9"/>
        <v>1143090.3</v>
      </c>
      <c r="P46" s="4">
        <f t="shared" si="9"/>
        <v>1215094.7</v>
      </c>
      <c r="Q46" s="4">
        <f t="shared" si="9"/>
        <v>1291995.3999999999</v>
      </c>
      <c r="R46" s="4">
        <f t="shared" si="9"/>
        <v>1374129.2</v>
      </c>
      <c r="S46" s="4">
        <f t="shared" si="9"/>
        <v>1461856.6</v>
      </c>
      <c r="T46" s="4">
        <f t="shared" si="9"/>
        <v>1555562.8</v>
      </c>
    </row>
    <row r="47" spans="2:20" ht="24" customHeight="1">
      <c r="B47" s="3" t="s">
        <v>3</v>
      </c>
      <c r="C47" s="4">
        <v>537305.74</v>
      </c>
      <c r="D47" s="4">
        <v>577709.9</v>
      </c>
      <c r="E47" s="4">
        <v>530925.1</v>
      </c>
      <c r="F47" s="4">
        <v>537401.19999999995</v>
      </c>
      <c r="G47" s="4">
        <v>558741.5</v>
      </c>
      <c r="H47" s="4">
        <v>597853.4</v>
      </c>
      <c r="I47" s="4">
        <v>639703.1</v>
      </c>
      <c r="J47" s="4">
        <v>684482.3</v>
      </c>
      <c r="K47" s="4">
        <v>732396.1</v>
      </c>
      <c r="L47" s="4">
        <v>783663.8</v>
      </c>
      <c r="M47" s="4">
        <v>838520.3</v>
      </c>
      <c r="N47" s="4">
        <v>897216.7</v>
      </c>
      <c r="O47" s="4">
        <v>960021.9</v>
      </c>
      <c r="P47" s="4">
        <v>1027223.4</v>
      </c>
      <c r="Q47" s="4">
        <v>1099129</v>
      </c>
      <c r="R47" s="4">
        <v>1176068</v>
      </c>
      <c r="S47" s="4">
        <v>1258392.8</v>
      </c>
      <c r="T47" s="4">
        <v>1346480.3</v>
      </c>
    </row>
    <row r="48" spans="2:20" ht="63">
      <c r="B48" s="3" t="s">
        <v>4</v>
      </c>
      <c r="C48" s="4">
        <v>7966.18</v>
      </c>
      <c r="D48" s="4">
        <v>7449.9</v>
      </c>
      <c r="E48" s="4">
        <v>8639.1</v>
      </c>
      <c r="F48" s="4">
        <v>9276.5</v>
      </c>
      <c r="G48" s="4">
        <v>9276.5</v>
      </c>
      <c r="H48" s="4">
        <v>9276.5</v>
      </c>
      <c r="I48" s="4">
        <v>9276.5</v>
      </c>
      <c r="J48" s="4">
        <v>9276.5</v>
      </c>
      <c r="K48" s="4">
        <v>9276.5</v>
      </c>
      <c r="L48" s="4">
        <v>9276.5</v>
      </c>
      <c r="M48" s="4">
        <v>9276.5</v>
      </c>
      <c r="N48" s="4">
        <v>9276.5</v>
      </c>
      <c r="O48" s="4">
        <v>9276.5</v>
      </c>
      <c r="P48" s="4">
        <v>9276.5</v>
      </c>
      <c r="Q48" s="4">
        <v>9276.5</v>
      </c>
      <c r="R48" s="4">
        <v>9276.5</v>
      </c>
      <c r="S48" s="4">
        <v>9276.5</v>
      </c>
      <c r="T48" s="4">
        <v>9276.5</v>
      </c>
    </row>
    <row r="49" spans="1:20" ht="22.5" customHeight="1">
      <c r="B49" s="3" t="s">
        <v>5</v>
      </c>
      <c r="C49" s="4">
        <v>106372.34</v>
      </c>
      <c r="D49" s="4">
        <v>105384.09</v>
      </c>
      <c r="E49" s="4">
        <v>88128.9</v>
      </c>
      <c r="F49" s="4">
        <v>88373.5</v>
      </c>
      <c r="G49" s="4">
        <v>91748</v>
      </c>
      <c r="H49" s="4">
        <v>95257.4</v>
      </c>
      <c r="I49" s="4">
        <v>98907.3</v>
      </c>
      <c r="J49" s="4">
        <v>102703.1</v>
      </c>
      <c r="K49" s="4">
        <v>106650.7</v>
      </c>
      <c r="L49" s="4">
        <v>110756.3</v>
      </c>
      <c r="M49" s="4">
        <v>115026</v>
      </c>
      <c r="N49" s="4">
        <v>119466.6</v>
      </c>
      <c r="O49" s="4">
        <v>124084.7</v>
      </c>
      <c r="P49" s="4">
        <v>128887.6</v>
      </c>
      <c r="Q49" s="4">
        <v>133882.70000000001</v>
      </c>
      <c r="R49" s="4">
        <v>139077.5</v>
      </c>
      <c r="S49" s="4">
        <v>144480.1</v>
      </c>
      <c r="T49" s="4">
        <v>150098.79999999999</v>
      </c>
    </row>
    <row r="50" spans="1:20" ht="21.75" customHeight="1">
      <c r="B50" s="3" t="s">
        <v>13</v>
      </c>
      <c r="C50" s="4">
        <v>38143.879999999997</v>
      </c>
      <c r="D50" s="4">
        <v>47345.4</v>
      </c>
      <c r="E50" s="4">
        <v>42579.199999999997</v>
      </c>
      <c r="F50" s="4">
        <v>43383.199999999997</v>
      </c>
      <c r="G50" s="4">
        <v>44187.199999999997</v>
      </c>
      <c r="H50" s="4">
        <v>44187.199999999997</v>
      </c>
      <c r="I50" s="4">
        <v>44187.199999999997</v>
      </c>
      <c r="J50" s="4">
        <v>44187.199999999997</v>
      </c>
      <c r="K50" s="4">
        <v>44187.199999999997</v>
      </c>
      <c r="L50" s="4">
        <v>44187.199999999997</v>
      </c>
      <c r="M50" s="4">
        <v>44187.199999999997</v>
      </c>
      <c r="N50" s="4">
        <v>44187.199999999997</v>
      </c>
      <c r="O50" s="4">
        <v>44187.199999999997</v>
      </c>
      <c r="P50" s="4">
        <v>44187.199999999997</v>
      </c>
      <c r="Q50" s="4">
        <v>44187.199999999997</v>
      </c>
      <c r="R50" s="4">
        <v>44187.199999999997</v>
      </c>
      <c r="S50" s="4">
        <v>44187.199999999997</v>
      </c>
      <c r="T50" s="4">
        <v>44187.199999999997</v>
      </c>
    </row>
    <row r="51" spans="1:20" ht="24" customHeight="1">
      <c r="B51" s="3" t="s">
        <v>6</v>
      </c>
      <c r="C51" s="4">
        <v>5396.77</v>
      </c>
      <c r="D51" s="4">
        <v>5640</v>
      </c>
      <c r="E51" s="4">
        <v>5505</v>
      </c>
      <c r="F51" s="4">
        <v>5595</v>
      </c>
      <c r="G51" s="4">
        <v>5520</v>
      </c>
      <c r="H51" s="4">
        <v>5520</v>
      </c>
      <c r="I51" s="4">
        <v>5520</v>
      </c>
      <c r="J51" s="4">
        <v>5520</v>
      </c>
      <c r="K51" s="4">
        <v>5520</v>
      </c>
      <c r="L51" s="4">
        <v>5520</v>
      </c>
      <c r="M51" s="4">
        <v>5520</v>
      </c>
      <c r="N51" s="4">
        <v>5520</v>
      </c>
      <c r="O51" s="4">
        <v>5520</v>
      </c>
      <c r="P51" s="4">
        <v>5520</v>
      </c>
      <c r="Q51" s="4">
        <v>5520</v>
      </c>
      <c r="R51" s="4">
        <v>5520</v>
      </c>
      <c r="S51" s="4">
        <v>5520</v>
      </c>
      <c r="T51" s="4">
        <v>5520</v>
      </c>
    </row>
    <row r="52" spans="1:20" ht="21" customHeight="1">
      <c r="B52" s="3" t="s">
        <v>7</v>
      </c>
      <c r="C52" s="4">
        <v>122640.55</v>
      </c>
      <c r="D52" s="4">
        <v>112024.81</v>
      </c>
      <c r="E52" s="4">
        <v>108008.8</v>
      </c>
      <c r="F52" s="4">
        <v>109214</v>
      </c>
      <c r="G52" s="4">
        <v>109221.6</v>
      </c>
      <c r="H52" s="4">
        <v>109221.6</v>
      </c>
      <c r="I52" s="4">
        <v>109221.6</v>
      </c>
      <c r="J52" s="4">
        <v>109221.6</v>
      </c>
      <c r="K52" s="4">
        <v>109221.6</v>
      </c>
      <c r="L52" s="4">
        <v>109221.6</v>
      </c>
      <c r="M52" s="4">
        <v>109221.6</v>
      </c>
      <c r="N52" s="4">
        <v>109221.6</v>
      </c>
      <c r="O52" s="4">
        <v>109221.6</v>
      </c>
      <c r="P52" s="4">
        <v>109221.6</v>
      </c>
      <c r="Q52" s="4">
        <v>109221.6</v>
      </c>
      <c r="R52" s="4">
        <v>109221.6</v>
      </c>
      <c r="S52" s="4">
        <v>109221.6</v>
      </c>
      <c r="T52" s="4">
        <v>109221.6</v>
      </c>
    </row>
    <row r="53" spans="1:20" ht="31.5">
      <c r="B53" s="3" t="s">
        <v>8</v>
      </c>
      <c r="C53" s="4">
        <v>2288210.1</v>
      </c>
      <c r="D53" s="12">
        <v>2215272.63</v>
      </c>
      <c r="E53" s="4">
        <v>2183960.7000000002</v>
      </c>
      <c r="F53" s="4">
        <v>2026777.6000000001</v>
      </c>
      <c r="G53" s="4">
        <v>2047823.8</v>
      </c>
      <c r="H53" s="4">
        <v>2047823.8</v>
      </c>
      <c r="I53" s="4">
        <v>2047823.8</v>
      </c>
      <c r="J53" s="4">
        <v>2047823.8</v>
      </c>
      <c r="K53" s="4">
        <v>2047823.8</v>
      </c>
      <c r="L53" s="4">
        <v>2047823.8</v>
      </c>
      <c r="M53" s="4">
        <v>2047823.8</v>
      </c>
      <c r="N53" s="4">
        <v>2047823.8</v>
      </c>
      <c r="O53" s="4">
        <v>2047823.8</v>
      </c>
      <c r="P53" s="4">
        <v>2047823.8</v>
      </c>
      <c r="Q53" s="4">
        <v>2047823.8</v>
      </c>
      <c r="R53" s="4">
        <v>2047823.8</v>
      </c>
      <c r="S53" s="4">
        <v>2047823.8</v>
      </c>
      <c r="T53" s="4">
        <v>2047823.8</v>
      </c>
    </row>
    <row r="54" spans="1:20" ht="43.5" customHeight="1">
      <c r="B54" s="3" t="s">
        <v>9</v>
      </c>
      <c r="C54" s="4">
        <v>696720.7</v>
      </c>
      <c r="D54" s="12">
        <v>734952.34</v>
      </c>
      <c r="E54" s="4">
        <v>654162.9</v>
      </c>
      <c r="F54" s="4">
        <v>555691</v>
      </c>
      <c r="G54" s="4">
        <v>568145.1</v>
      </c>
      <c r="H54" s="4">
        <v>568145.1</v>
      </c>
      <c r="I54" s="4">
        <v>568145.1</v>
      </c>
      <c r="J54" s="4">
        <v>568145.1</v>
      </c>
      <c r="K54" s="4">
        <v>568145.1</v>
      </c>
      <c r="L54" s="4">
        <v>568145.1</v>
      </c>
      <c r="M54" s="4">
        <v>568145.1</v>
      </c>
      <c r="N54" s="4">
        <v>568145.1</v>
      </c>
      <c r="O54" s="4">
        <v>568145.1</v>
      </c>
      <c r="P54" s="4">
        <v>568145.1</v>
      </c>
      <c r="Q54" s="4">
        <v>568145.1</v>
      </c>
      <c r="R54" s="4">
        <v>568145.1</v>
      </c>
      <c r="S54" s="4">
        <v>568145.1</v>
      </c>
      <c r="T54" s="4">
        <v>568145.1</v>
      </c>
    </row>
    <row r="55" spans="1:20" ht="54" customHeight="1">
      <c r="B55" s="3" t="s">
        <v>10</v>
      </c>
      <c r="C55" s="4">
        <v>200236.35</v>
      </c>
      <c r="D55" s="12">
        <v>122298.14</v>
      </c>
      <c r="E55" s="4">
        <v>137741.70000000001</v>
      </c>
      <c r="F55" s="4">
        <v>103527.4</v>
      </c>
      <c r="G55" s="4">
        <v>86229.6</v>
      </c>
      <c r="H55" s="4">
        <v>86229.6</v>
      </c>
      <c r="I55" s="4">
        <v>86229.6</v>
      </c>
      <c r="J55" s="4">
        <v>86229.6</v>
      </c>
      <c r="K55" s="4">
        <v>86229.6</v>
      </c>
      <c r="L55" s="4">
        <v>86229.6</v>
      </c>
      <c r="M55" s="4">
        <v>86229.6</v>
      </c>
      <c r="N55" s="4">
        <v>86229.6</v>
      </c>
      <c r="O55" s="4">
        <v>86229.6</v>
      </c>
      <c r="P55" s="4">
        <v>86229.6</v>
      </c>
      <c r="Q55" s="4">
        <v>86229.6</v>
      </c>
      <c r="R55" s="4">
        <v>86229.6</v>
      </c>
      <c r="S55" s="4">
        <v>86229.6</v>
      </c>
      <c r="T55" s="4">
        <v>86229.6</v>
      </c>
    </row>
    <row r="56" spans="1:20" ht="47.25">
      <c r="B56" s="3" t="s">
        <v>11</v>
      </c>
      <c r="C56" s="4">
        <v>1295460.8999999999</v>
      </c>
      <c r="D56" s="12">
        <v>1331469.02</v>
      </c>
      <c r="E56" s="4">
        <v>1391124.7</v>
      </c>
      <c r="F56" s="4">
        <v>1366627.8</v>
      </c>
      <c r="G56" s="4">
        <v>1392517.7</v>
      </c>
      <c r="H56" s="4">
        <v>1392517.7</v>
      </c>
      <c r="I56" s="4">
        <v>1392517.7</v>
      </c>
      <c r="J56" s="4">
        <v>1392517.7</v>
      </c>
      <c r="K56" s="4">
        <v>1392517.7</v>
      </c>
      <c r="L56" s="4">
        <v>1392517.7</v>
      </c>
      <c r="M56" s="4">
        <v>1392517.7</v>
      </c>
      <c r="N56" s="4">
        <v>1392517.7</v>
      </c>
      <c r="O56" s="4">
        <v>1392517.7</v>
      </c>
      <c r="P56" s="4">
        <v>1392517.7</v>
      </c>
      <c r="Q56" s="4">
        <v>1392517.7</v>
      </c>
      <c r="R56" s="4">
        <v>1392517.7</v>
      </c>
      <c r="S56" s="4">
        <v>1392517.7</v>
      </c>
      <c r="T56" s="4">
        <v>1392517.7</v>
      </c>
    </row>
    <row r="57" spans="1:20" ht="31.5">
      <c r="A57" s="18"/>
      <c r="B57" s="8" t="s">
        <v>12</v>
      </c>
      <c r="C57" s="4">
        <v>29481.35</v>
      </c>
      <c r="D57" s="12">
        <v>22769.08</v>
      </c>
      <c r="E57" s="4">
        <v>931.4</v>
      </c>
      <c r="F57" s="4">
        <v>931.4</v>
      </c>
      <c r="G57" s="4">
        <v>931.4</v>
      </c>
      <c r="H57" s="4">
        <v>931.4</v>
      </c>
      <c r="I57" s="4">
        <v>931.4</v>
      </c>
      <c r="J57" s="4">
        <v>931.4</v>
      </c>
      <c r="K57" s="4">
        <v>931.4</v>
      </c>
      <c r="L57" s="4">
        <v>931.4</v>
      </c>
      <c r="M57" s="4">
        <v>931.4</v>
      </c>
      <c r="N57" s="4">
        <v>931.4</v>
      </c>
      <c r="O57" s="4">
        <v>931.4</v>
      </c>
      <c r="P57" s="4">
        <v>931.4</v>
      </c>
      <c r="Q57" s="4">
        <v>931.4</v>
      </c>
      <c r="R57" s="4">
        <v>931.4</v>
      </c>
      <c r="S57" s="4">
        <v>931.4</v>
      </c>
      <c r="T57" s="4">
        <v>931.4</v>
      </c>
    </row>
    <row r="58" spans="1:20" s="18" customFormat="1" ht="21.75" customHeight="1">
      <c r="B58" s="19" t="s">
        <v>19</v>
      </c>
      <c r="C58" s="20">
        <v>3109478.48</v>
      </c>
      <c r="D58" s="20">
        <v>3212337.39</v>
      </c>
      <c r="E58" s="20">
        <v>3039746.8</v>
      </c>
      <c r="F58" s="20">
        <v>2893021</v>
      </c>
      <c r="G58" s="20">
        <v>2942518.6</v>
      </c>
      <c r="H58" s="26">
        <v>2985139.9</v>
      </c>
      <c r="I58" s="26">
        <v>3030639.5</v>
      </c>
      <c r="J58" s="26">
        <v>3079214.5</v>
      </c>
      <c r="K58" s="26">
        <v>3131075.9</v>
      </c>
      <c r="L58" s="26">
        <v>3186449.2</v>
      </c>
      <c r="M58" s="26">
        <v>3245575.4</v>
      </c>
      <c r="N58" s="26">
        <v>3308712.4</v>
      </c>
      <c r="O58" s="26">
        <v>3376135.7</v>
      </c>
      <c r="P58" s="26">
        <v>3448140.1</v>
      </c>
      <c r="Q58" s="26">
        <v>3525040.8</v>
      </c>
      <c r="R58" s="26">
        <v>3607174.6</v>
      </c>
      <c r="S58" s="26">
        <v>3694902</v>
      </c>
      <c r="T58" s="26">
        <v>3788608.2</v>
      </c>
    </row>
    <row r="59" spans="1:20" s="18" customFormat="1" ht="47.25">
      <c r="B59" s="19" t="s">
        <v>20</v>
      </c>
      <c r="C59" s="21">
        <v>0</v>
      </c>
      <c r="D59" s="21">
        <v>2191</v>
      </c>
      <c r="E59" s="21">
        <v>4080</v>
      </c>
      <c r="F59" s="21">
        <v>4080</v>
      </c>
      <c r="G59" s="21">
        <v>4080</v>
      </c>
      <c r="H59" s="21">
        <v>4080</v>
      </c>
      <c r="I59" s="21">
        <v>4080</v>
      </c>
      <c r="J59" s="21">
        <v>4080</v>
      </c>
      <c r="K59" s="21">
        <v>4080</v>
      </c>
      <c r="L59" s="21">
        <v>4080</v>
      </c>
      <c r="M59" s="21">
        <v>4080</v>
      </c>
      <c r="N59" s="21">
        <v>4080</v>
      </c>
      <c r="O59" s="21">
        <v>4080</v>
      </c>
      <c r="P59" s="21">
        <v>4080</v>
      </c>
      <c r="Q59" s="21">
        <v>4080</v>
      </c>
      <c r="R59" s="21">
        <v>4080</v>
      </c>
      <c r="S59" s="21">
        <v>4080</v>
      </c>
      <c r="T59" s="21">
        <v>4080</v>
      </c>
    </row>
    <row r="60" spans="1:20" s="18" customFormat="1" ht="31.5">
      <c r="B60" s="19" t="s">
        <v>21</v>
      </c>
      <c r="C60" s="22"/>
      <c r="D60" s="22"/>
      <c r="E60" s="22"/>
      <c r="F60" s="20">
        <v>36000</v>
      </c>
      <c r="G60" s="20">
        <v>74274.8</v>
      </c>
      <c r="H60" s="22">
        <v>75500</v>
      </c>
      <c r="I60" s="22">
        <v>78000</v>
      </c>
      <c r="J60" s="22">
        <v>80000</v>
      </c>
      <c r="K60" s="22">
        <v>83000</v>
      </c>
      <c r="L60" s="22">
        <v>85500</v>
      </c>
      <c r="M60" s="22">
        <v>88500</v>
      </c>
      <c r="N60" s="22">
        <v>92000</v>
      </c>
      <c r="O60" s="22">
        <v>95000</v>
      </c>
      <c r="P60" s="22">
        <v>99000</v>
      </c>
      <c r="Q60" s="22">
        <v>102500</v>
      </c>
      <c r="R60" s="22">
        <v>107000</v>
      </c>
      <c r="S60" s="22">
        <v>111000</v>
      </c>
      <c r="T60" s="22">
        <v>116000</v>
      </c>
    </row>
    <row r="61" spans="1:20" s="18" customFormat="1">
      <c r="B61" s="19" t="s">
        <v>31</v>
      </c>
      <c r="C61" s="22"/>
      <c r="D61" s="22"/>
      <c r="E61" s="22"/>
      <c r="F61" s="22">
        <v>2.5</v>
      </c>
      <c r="G61" s="22">
        <v>5</v>
      </c>
      <c r="H61" s="22">
        <v>5</v>
      </c>
      <c r="I61" s="22">
        <v>5</v>
      </c>
      <c r="J61" s="22">
        <v>5</v>
      </c>
      <c r="K61" s="22">
        <v>5</v>
      </c>
      <c r="L61" s="22">
        <v>5</v>
      </c>
      <c r="M61" s="22">
        <v>5</v>
      </c>
      <c r="N61" s="22">
        <v>5</v>
      </c>
      <c r="O61" s="22">
        <v>5</v>
      </c>
      <c r="P61" s="22">
        <v>5</v>
      </c>
      <c r="Q61" s="22">
        <v>5</v>
      </c>
      <c r="R61" s="22">
        <v>5</v>
      </c>
      <c r="S61" s="22">
        <v>5</v>
      </c>
      <c r="T61" s="22">
        <v>5</v>
      </c>
    </row>
    <row r="62" spans="1:20" s="18" customFormat="1" ht="18.75" customHeight="1">
      <c r="B62" s="23" t="s">
        <v>22</v>
      </c>
      <c r="C62" s="24">
        <v>0</v>
      </c>
      <c r="D62" s="20">
        <v>2888.61</v>
      </c>
      <c r="E62" s="20">
        <v>1639.9</v>
      </c>
      <c r="F62" s="20">
        <v>2122.8000000000002</v>
      </c>
      <c r="G62" s="20">
        <v>4100.1000000000004</v>
      </c>
      <c r="H62" s="20">
        <v>4000</v>
      </c>
      <c r="I62" s="20">
        <v>4000</v>
      </c>
      <c r="J62" s="20">
        <v>4000</v>
      </c>
      <c r="K62" s="20">
        <v>4000</v>
      </c>
      <c r="L62" s="20">
        <v>4000</v>
      </c>
      <c r="M62" s="20">
        <v>4000</v>
      </c>
      <c r="N62" s="20">
        <v>4000</v>
      </c>
      <c r="O62" s="20">
        <v>4000</v>
      </c>
      <c r="P62" s="20">
        <v>4000</v>
      </c>
      <c r="Q62" s="20">
        <v>4000</v>
      </c>
      <c r="R62" s="20">
        <v>4000</v>
      </c>
      <c r="S62" s="20">
        <v>4000</v>
      </c>
      <c r="T62" s="20">
        <v>4000</v>
      </c>
    </row>
    <row r="63" spans="1:20" s="18" customFormat="1" ht="19.5" customHeight="1">
      <c r="B63" s="19" t="s">
        <v>23</v>
      </c>
      <c r="C63" s="25">
        <f>C44-C58</f>
        <v>-3443.3500000000931</v>
      </c>
      <c r="D63" s="25">
        <f t="shared" ref="D63:T63" si="10">D44-D58</f>
        <v>-141510.66000000015</v>
      </c>
      <c r="E63" s="25">
        <f t="shared" si="10"/>
        <v>-71999.999999999534</v>
      </c>
      <c r="F63" s="25">
        <f t="shared" si="10"/>
        <v>-73000</v>
      </c>
      <c r="G63" s="25">
        <f>G44-G58</f>
        <v>-76000</v>
      </c>
      <c r="H63" s="25">
        <f>H44-H58</f>
        <v>-76000</v>
      </c>
      <c r="I63" s="25">
        <f t="shared" si="10"/>
        <v>-76000</v>
      </c>
      <c r="J63" s="25">
        <f t="shared" si="10"/>
        <v>-76000</v>
      </c>
      <c r="K63" s="25">
        <f t="shared" si="10"/>
        <v>-76000</v>
      </c>
      <c r="L63" s="25">
        <f t="shared" si="10"/>
        <v>-76000</v>
      </c>
      <c r="M63" s="25">
        <f t="shared" si="10"/>
        <v>-75999.999999999534</v>
      </c>
      <c r="N63" s="25">
        <f t="shared" si="10"/>
        <v>-75999.999999999534</v>
      </c>
      <c r="O63" s="25">
        <f t="shared" si="10"/>
        <v>-76000</v>
      </c>
      <c r="P63" s="25">
        <f t="shared" si="10"/>
        <v>-76000</v>
      </c>
      <c r="Q63" s="25">
        <f t="shared" si="10"/>
        <v>-76000</v>
      </c>
      <c r="R63" s="25">
        <f t="shared" si="10"/>
        <v>-76000</v>
      </c>
      <c r="S63" s="25">
        <f t="shared" si="10"/>
        <v>-76000</v>
      </c>
      <c r="T63" s="25">
        <f t="shared" si="10"/>
        <v>-76000</v>
      </c>
    </row>
    <row r="64" spans="1:20" s="18" customFormat="1" ht="18.75" customHeight="1">
      <c r="B64" s="19" t="s">
        <v>24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63">
      <c r="A65" s="18"/>
      <c r="B65" s="9" t="s">
        <v>25</v>
      </c>
      <c r="C65" s="11">
        <v>0</v>
      </c>
      <c r="D65" s="11">
        <v>0</v>
      </c>
      <c r="E65" s="14">
        <v>68762.14</v>
      </c>
      <c r="F65" s="14">
        <v>136762.14000000001</v>
      </c>
      <c r="G65" s="14">
        <v>204762.14</v>
      </c>
      <c r="H65" s="11">
        <f>SUM(G65+G67+G68)</f>
        <v>272762.14</v>
      </c>
      <c r="I65" s="11">
        <f t="shared" ref="I65:T65" si="11">SUM(H65+H67+H68)</f>
        <v>340762.14</v>
      </c>
      <c r="J65" s="11">
        <f t="shared" si="11"/>
        <v>408762.14</v>
      </c>
      <c r="K65" s="11">
        <f t="shared" si="11"/>
        <v>476762.14</v>
      </c>
      <c r="L65" s="11">
        <f t="shared" si="11"/>
        <v>544762.14</v>
      </c>
      <c r="M65" s="11">
        <f t="shared" si="11"/>
        <v>612762.14</v>
      </c>
      <c r="N65" s="11">
        <f t="shared" si="11"/>
        <v>680762.14</v>
      </c>
      <c r="O65" s="11">
        <f t="shared" si="11"/>
        <v>748762.14</v>
      </c>
      <c r="P65" s="11">
        <f t="shared" si="11"/>
        <v>816762.14</v>
      </c>
      <c r="Q65" s="11">
        <f t="shared" si="11"/>
        <v>884762.14</v>
      </c>
      <c r="R65" s="11">
        <f t="shared" si="11"/>
        <v>952762.14</v>
      </c>
      <c r="S65" s="11">
        <f t="shared" si="11"/>
        <v>1020762.1400000001</v>
      </c>
      <c r="T65" s="11">
        <f t="shared" si="11"/>
        <v>1088762.1400000001</v>
      </c>
    </row>
    <row r="66" spans="1:20" ht="31.5">
      <c r="B66" s="9" t="s">
        <v>26</v>
      </c>
      <c r="C66" s="11">
        <v>0</v>
      </c>
      <c r="D66" s="11">
        <f>SUM(D67:D68)</f>
        <v>68762.14</v>
      </c>
      <c r="E66" s="14">
        <v>68000</v>
      </c>
      <c r="F66" s="14">
        <v>68000</v>
      </c>
      <c r="G66" s="14">
        <v>68000</v>
      </c>
      <c r="H66" s="14">
        <v>68000</v>
      </c>
      <c r="I66" s="14">
        <v>68000</v>
      </c>
      <c r="J66" s="14">
        <v>68000</v>
      </c>
      <c r="K66" s="14">
        <v>68000</v>
      </c>
      <c r="L66" s="14">
        <v>68000</v>
      </c>
      <c r="M66" s="14">
        <v>68000</v>
      </c>
      <c r="N66" s="14">
        <v>68000</v>
      </c>
      <c r="O66" s="14">
        <v>68000</v>
      </c>
      <c r="P66" s="14">
        <v>68000</v>
      </c>
      <c r="Q66" s="14">
        <v>68000</v>
      </c>
      <c r="R66" s="14">
        <v>68000</v>
      </c>
      <c r="S66" s="14">
        <v>68000</v>
      </c>
      <c r="T66" s="14">
        <v>68000</v>
      </c>
    </row>
    <row r="67" spans="1:20" ht="19.5" customHeight="1">
      <c r="B67" s="9" t="s">
        <v>27</v>
      </c>
      <c r="C67" s="11">
        <v>0</v>
      </c>
      <c r="D67" s="11">
        <v>118762.14</v>
      </c>
      <c r="E67" s="14">
        <v>136000</v>
      </c>
      <c r="F67" s="14">
        <v>136000</v>
      </c>
      <c r="G67" s="14">
        <v>136000</v>
      </c>
      <c r="H67" s="14">
        <v>136000</v>
      </c>
      <c r="I67" s="14">
        <v>136000</v>
      </c>
      <c r="J67" s="14">
        <v>136000</v>
      </c>
      <c r="K67" s="14">
        <v>136000</v>
      </c>
      <c r="L67" s="14">
        <v>136000</v>
      </c>
      <c r="M67" s="14">
        <v>136000</v>
      </c>
      <c r="N67" s="14">
        <v>136000</v>
      </c>
      <c r="O67" s="14">
        <v>136000</v>
      </c>
      <c r="P67" s="14">
        <v>136000</v>
      </c>
      <c r="Q67" s="14">
        <v>136000</v>
      </c>
      <c r="R67" s="14">
        <v>136000</v>
      </c>
      <c r="S67" s="14">
        <v>136000</v>
      </c>
      <c r="T67" s="14">
        <v>136000</v>
      </c>
    </row>
    <row r="68" spans="1:20" ht="19.5" customHeight="1">
      <c r="B68" s="9" t="s">
        <v>28</v>
      </c>
      <c r="C68" s="11">
        <v>0</v>
      </c>
      <c r="D68" s="11">
        <v>-50000</v>
      </c>
      <c r="E68" s="14">
        <v>-68000</v>
      </c>
      <c r="F68" s="14">
        <v>-68000</v>
      </c>
      <c r="G68" s="14">
        <v>-68000</v>
      </c>
      <c r="H68" s="14">
        <v>-68000</v>
      </c>
      <c r="I68" s="14">
        <v>-68000</v>
      </c>
      <c r="J68" s="14">
        <v>-68000</v>
      </c>
      <c r="K68" s="14">
        <v>-68000</v>
      </c>
      <c r="L68" s="14">
        <v>-68000</v>
      </c>
      <c r="M68" s="14">
        <v>-68000</v>
      </c>
      <c r="N68" s="14">
        <v>-68000</v>
      </c>
      <c r="O68" s="14">
        <v>-68000</v>
      </c>
      <c r="P68" s="14">
        <v>-68000</v>
      </c>
      <c r="Q68" s="14">
        <v>-68000</v>
      </c>
      <c r="R68" s="14">
        <v>-68000</v>
      </c>
      <c r="S68" s="14">
        <v>-68000</v>
      </c>
      <c r="T68" s="14">
        <v>-68000</v>
      </c>
    </row>
    <row r="69" spans="1:20" ht="54.75" customHeight="1">
      <c r="B69" s="9" t="s">
        <v>29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1:20" ht="21" customHeight="1">
      <c r="B70" s="9" t="s">
        <v>27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</row>
    <row r="71" spans="1:20" ht="18.75" customHeight="1">
      <c r="B71" s="9" t="s">
        <v>28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1:20" ht="53.25" customHeight="1">
      <c r="B72" s="9" t="s">
        <v>30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4" spans="1:20"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6" spans="1:20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</sheetData>
  <mergeCells count="50">
    <mergeCell ref="B5:T5"/>
    <mergeCell ref="B6:T6"/>
    <mergeCell ref="J12:J13"/>
    <mergeCell ref="F9:T9"/>
    <mergeCell ref="B11:T11"/>
    <mergeCell ref="C9:C10"/>
    <mergeCell ref="R12:R13"/>
    <mergeCell ref="B9:B10"/>
    <mergeCell ref="C12:C13"/>
    <mergeCell ref="D9:D10"/>
    <mergeCell ref="E9:E10"/>
    <mergeCell ref="O44:O45"/>
    <mergeCell ref="S12:S13"/>
    <mergeCell ref="T12:T13"/>
    <mergeCell ref="F42:T42"/>
    <mergeCell ref="K12:K13"/>
    <mergeCell ref="L12:L13"/>
    <mergeCell ref="M12:M13"/>
    <mergeCell ref="P44:P45"/>
    <mergeCell ref="Q44:Q45"/>
    <mergeCell ref="R44:R45"/>
    <mergeCell ref="S44:S45"/>
    <mergeCell ref="T44:T45"/>
    <mergeCell ref="N12:N13"/>
    <mergeCell ref="B41:T41"/>
    <mergeCell ref="B42:B43"/>
    <mergeCell ref="C42:C43"/>
    <mergeCell ref="D42:D43"/>
    <mergeCell ref="E42:E43"/>
    <mergeCell ref="O12:O13"/>
    <mergeCell ref="P12:P13"/>
    <mergeCell ref="Q12:Q13"/>
    <mergeCell ref="I12:I13"/>
    <mergeCell ref="D12:D13"/>
    <mergeCell ref="E12:E13"/>
    <mergeCell ref="F12:F13"/>
    <mergeCell ref="G12:G13"/>
    <mergeCell ref="H12:H13"/>
    <mergeCell ref="N44:N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39" orientation="landscape" r:id="rId1"/>
  <rowBreaks count="1" manualBreakCount="1">
    <brk id="40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Z65"/>
  <sheetViews>
    <sheetView showGridLines="0" tabSelected="1" topLeftCell="A7" workbookViewId="0">
      <selection activeCell="B38" sqref="B38:Y38"/>
    </sheetView>
  </sheetViews>
  <sheetFormatPr defaultRowHeight="12.75"/>
  <cols>
    <col min="1" max="1" width="3.85546875" style="27" customWidth="1"/>
    <col min="2" max="2" width="38.85546875" style="27" customWidth="1"/>
    <col min="3" max="16" width="10.7109375" style="27" customWidth="1"/>
    <col min="17" max="17" width="22.7109375" style="27" hidden="1" customWidth="1"/>
    <col min="18" max="18" width="19.85546875" style="27" hidden="1" customWidth="1"/>
    <col min="19" max="19" width="17.140625" style="27" hidden="1" customWidth="1"/>
    <col min="20" max="20" width="16.5703125" style="27" hidden="1" customWidth="1"/>
    <col min="21" max="21" width="30.42578125" style="27" hidden="1" customWidth="1"/>
    <col min="22" max="25" width="10.7109375" style="27" customWidth="1"/>
    <col min="26" max="16384" width="9.140625" style="27"/>
  </cols>
  <sheetData>
    <row r="1" spans="1:26" ht="15.75">
      <c r="L1" s="101"/>
      <c r="M1" s="102"/>
      <c r="N1" s="102"/>
      <c r="O1" s="102"/>
      <c r="P1" s="102"/>
      <c r="X1" s="101" t="s">
        <v>40</v>
      </c>
      <c r="Y1" s="101"/>
    </row>
    <row r="2" spans="1:26" ht="13.5" customHeight="1">
      <c r="L2" s="28"/>
      <c r="M2" s="29"/>
      <c r="N2" s="29"/>
      <c r="O2" s="29"/>
      <c r="P2" s="101" t="s">
        <v>41</v>
      </c>
      <c r="Q2" s="101"/>
      <c r="R2" s="101"/>
      <c r="S2" s="101"/>
      <c r="T2" s="101"/>
      <c r="U2" s="101"/>
      <c r="V2" s="101"/>
      <c r="W2" s="101"/>
      <c r="X2" s="101"/>
      <c r="Y2" s="101"/>
      <c r="Z2" s="29"/>
    </row>
    <row r="3" spans="1:26" ht="13.5" customHeight="1">
      <c r="A3" s="10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8"/>
      <c r="M3" s="29"/>
      <c r="N3" s="29"/>
      <c r="O3" s="29"/>
      <c r="P3" s="101" t="s">
        <v>38</v>
      </c>
      <c r="Q3" s="101"/>
      <c r="R3" s="101"/>
      <c r="S3" s="101"/>
      <c r="T3" s="101"/>
      <c r="U3" s="101"/>
      <c r="V3" s="101"/>
      <c r="W3" s="101"/>
      <c r="X3" s="101"/>
      <c r="Y3" s="101"/>
      <c r="Z3" s="29"/>
    </row>
    <row r="4" spans="1:26" ht="14.25" customHeight="1">
      <c r="A4" s="100" t="s">
        <v>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6" ht="15.75" customHeight="1">
      <c r="A5" s="100" t="s">
        <v>43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6" ht="12.75" customHeight="1">
      <c r="A6" s="100" t="s">
        <v>44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6" ht="21.6" customHeight="1" thickBot="1">
      <c r="A7" s="30"/>
      <c r="B7" s="104"/>
      <c r="C7" s="104"/>
      <c r="D7" s="104"/>
      <c r="E7" s="104"/>
      <c r="F7" s="104"/>
      <c r="G7" s="104"/>
      <c r="H7" s="104"/>
      <c r="I7" s="104"/>
      <c r="J7" s="31"/>
      <c r="K7" s="31"/>
      <c r="L7" s="31"/>
      <c r="M7" s="31"/>
      <c r="N7" s="105"/>
      <c r="O7" s="105"/>
      <c r="P7" s="105"/>
      <c r="Q7" s="105"/>
      <c r="X7" s="105" t="s">
        <v>45</v>
      </c>
      <c r="Y7" s="105"/>
    </row>
    <row r="8" spans="1:26">
      <c r="A8" s="32"/>
      <c r="B8" s="113" t="s">
        <v>46</v>
      </c>
      <c r="C8" s="112" t="s">
        <v>47</v>
      </c>
      <c r="D8" s="112" t="s">
        <v>48</v>
      </c>
      <c r="E8" s="112" t="s">
        <v>49</v>
      </c>
      <c r="F8" s="112">
        <v>2022</v>
      </c>
      <c r="G8" s="112">
        <v>2023</v>
      </c>
      <c r="H8" s="112">
        <v>2024</v>
      </c>
      <c r="I8" s="112">
        <v>2025</v>
      </c>
      <c r="J8" s="112">
        <v>2026</v>
      </c>
      <c r="K8" s="112">
        <v>2027</v>
      </c>
      <c r="L8" s="107">
        <v>2028</v>
      </c>
      <c r="M8" s="107">
        <v>2029</v>
      </c>
      <c r="N8" s="107">
        <v>2030</v>
      </c>
      <c r="O8" s="107">
        <v>2031</v>
      </c>
      <c r="P8" s="107">
        <v>2032</v>
      </c>
      <c r="Q8" s="109" t="s">
        <v>50</v>
      </c>
      <c r="R8" s="109"/>
      <c r="S8" s="109" t="s">
        <v>51</v>
      </c>
      <c r="T8" s="109"/>
      <c r="U8" s="110" t="s">
        <v>52</v>
      </c>
      <c r="V8" s="107">
        <v>2033</v>
      </c>
      <c r="W8" s="107">
        <v>2034</v>
      </c>
      <c r="X8" s="107">
        <v>2035</v>
      </c>
      <c r="Y8" s="107">
        <v>2036</v>
      </c>
    </row>
    <row r="9" spans="1:26" ht="54" customHeight="1">
      <c r="A9" s="33"/>
      <c r="B9" s="114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08"/>
      <c r="N9" s="108"/>
      <c r="O9" s="108"/>
      <c r="P9" s="108"/>
      <c r="Q9" s="34" t="s">
        <v>53</v>
      </c>
      <c r="R9" s="34" t="s">
        <v>54</v>
      </c>
      <c r="S9" s="35" t="s">
        <v>55</v>
      </c>
      <c r="T9" s="35" t="s">
        <v>56</v>
      </c>
      <c r="U9" s="111"/>
      <c r="V9" s="108"/>
      <c r="W9" s="108"/>
      <c r="X9" s="108"/>
      <c r="Y9" s="108"/>
    </row>
    <row r="10" spans="1:26" ht="30" customHeight="1">
      <c r="A10" s="33"/>
      <c r="B10" s="106" t="s">
        <v>57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6" s="43" customFormat="1" ht="24" customHeight="1">
      <c r="A11" s="36" t="s">
        <v>58</v>
      </c>
      <c r="B11" s="37" t="s">
        <v>59</v>
      </c>
      <c r="C11" s="38">
        <f>SUM(C12:C35)</f>
        <v>3068146.2700000005</v>
      </c>
      <c r="D11" s="38">
        <f>SUM(D12:D35)</f>
        <v>3147204.7900000005</v>
      </c>
      <c r="E11" s="38">
        <f>SUM(E12:E35)</f>
        <v>2995697.899999999</v>
      </c>
      <c r="F11" s="38">
        <f t="shared" ref="F11:P11" si="0">SUM(F12:F35)</f>
        <v>2813917.1999999997</v>
      </c>
      <c r="G11" s="38">
        <f t="shared" si="0"/>
        <v>2822934.6999999997</v>
      </c>
      <c r="H11" s="38">
        <f t="shared" si="0"/>
        <v>2853170.6899999995</v>
      </c>
      <c r="I11" s="38">
        <f t="shared" si="0"/>
        <v>2884157.06</v>
      </c>
      <c r="J11" s="38">
        <f t="shared" si="0"/>
        <v>2916238.6199999996</v>
      </c>
      <c r="K11" s="38">
        <f t="shared" si="0"/>
        <v>2950477.39</v>
      </c>
      <c r="L11" s="38">
        <f t="shared" si="0"/>
        <v>2985970.9000000004</v>
      </c>
      <c r="M11" s="38">
        <f t="shared" si="0"/>
        <v>3023297.1400000006</v>
      </c>
      <c r="N11" s="38">
        <f t="shared" si="0"/>
        <v>3062546.0599999996</v>
      </c>
      <c r="O11" s="38">
        <f t="shared" si="0"/>
        <v>3103320.1299999994</v>
      </c>
      <c r="P11" s="38">
        <f t="shared" si="0"/>
        <v>3146702.4000000008</v>
      </c>
      <c r="Q11" s="39"/>
      <c r="R11" s="40"/>
      <c r="S11" s="41"/>
      <c r="T11" s="41"/>
      <c r="U11" s="42"/>
      <c r="V11" s="38">
        <f>SUM(V12:V35)</f>
        <v>3191812.9799999995</v>
      </c>
      <c r="W11" s="38">
        <f>SUM(W12:W35)</f>
        <v>3238760.8499999996</v>
      </c>
      <c r="X11" s="38">
        <f>SUM(X12:X35)</f>
        <v>3289038.37</v>
      </c>
      <c r="Y11" s="38">
        <f>SUM(Y12:Y35)</f>
        <v>3341092.5799999996</v>
      </c>
    </row>
    <row r="12" spans="1:26" ht="33.75">
      <c r="A12" s="44">
        <v>1</v>
      </c>
      <c r="B12" s="45" t="s">
        <v>60</v>
      </c>
      <c r="C12" s="46">
        <v>1551922.49</v>
      </c>
      <c r="D12" s="46">
        <v>1606006.84</v>
      </c>
      <c r="E12" s="47">
        <v>1603509.9</v>
      </c>
      <c r="F12" s="47">
        <v>1560363.5</v>
      </c>
      <c r="G12" s="48">
        <v>1590673.1</v>
      </c>
      <c r="H12" s="48">
        <v>1607710.54</v>
      </c>
      <c r="I12" s="48">
        <v>1625170.8</v>
      </c>
      <c r="J12" s="48">
        <v>1643248.2</v>
      </c>
      <c r="K12" s="48">
        <v>1662541.12</v>
      </c>
      <c r="L12" s="48">
        <v>1682541.08</v>
      </c>
      <c r="M12" s="48">
        <v>1703573.73</v>
      </c>
      <c r="N12" s="48">
        <v>1725689.8</v>
      </c>
      <c r="O12" s="48">
        <v>1748665.26</v>
      </c>
      <c r="P12" s="48">
        <v>1773110.4</v>
      </c>
      <c r="Q12" s="49"/>
      <c r="R12" s="50"/>
      <c r="S12" s="51"/>
      <c r="T12" s="51"/>
      <c r="U12" s="52" t="s">
        <v>61</v>
      </c>
      <c r="V12" s="48">
        <v>1798529.39</v>
      </c>
      <c r="W12" s="48">
        <v>1824983.68</v>
      </c>
      <c r="X12" s="48">
        <v>1853314.16</v>
      </c>
      <c r="Y12" s="48">
        <v>1882645.78</v>
      </c>
    </row>
    <row r="13" spans="1:26" ht="35.25" customHeight="1">
      <c r="A13" s="44">
        <f>A12+1</f>
        <v>2</v>
      </c>
      <c r="B13" s="53" t="s">
        <v>62</v>
      </c>
      <c r="C13" s="46">
        <v>15318.77</v>
      </c>
      <c r="D13" s="46">
        <v>0</v>
      </c>
      <c r="E13" s="47">
        <v>0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54" t="s">
        <v>63</v>
      </c>
      <c r="R13" s="55">
        <v>43391</v>
      </c>
      <c r="S13" s="56"/>
      <c r="T13" s="56"/>
      <c r="U13" s="57" t="s">
        <v>64</v>
      </c>
      <c r="V13" s="48">
        <v>0</v>
      </c>
      <c r="W13" s="48">
        <v>0</v>
      </c>
      <c r="X13" s="48">
        <v>0</v>
      </c>
      <c r="Y13" s="48">
        <v>0</v>
      </c>
    </row>
    <row r="14" spans="1:26" ht="23.25" customHeight="1">
      <c r="A14" s="44">
        <f t="shared" ref="A14:A32" si="1">A13+1</f>
        <v>3</v>
      </c>
      <c r="B14" s="53" t="s">
        <v>65</v>
      </c>
      <c r="C14" s="46">
        <v>2336.19</v>
      </c>
      <c r="D14" s="46">
        <v>4388.1000000000004</v>
      </c>
      <c r="E14" s="47">
        <v>4390</v>
      </c>
      <c r="F14" s="47">
        <v>919</v>
      </c>
      <c r="G14" s="48">
        <v>1357</v>
      </c>
      <c r="H14" s="48">
        <v>1371.53</v>
      </c>
      <c r="I14" s="48">
        <v>1386.43</v>
      </c>
      <c r="J14" s="48">
        <v>1401.85</v>
      </c>
      <c r="K14" s="48">
        <v>1418.31</v>
      </c>
      <c r="L14" s="48">
        <v>1435.37</v>
      </c>
      <c r="M14" s="48">
        <v>1453.32</v>
      </c>
      <c r="N14" s="48">
        <v>1472.18</v>
      </c>
      <c r="O14" s="48">
        <v>1491.78</v>
      </c>
      <c r="P14" s="48">
        <v>1512.64</v>
      </c>
      <c r="Q14" s="54" t="s">
        <v>66</v>
      </c>
      <c r="R14" s="55">
        <v>43396</v>
      </c>
      <c r="S14" s="56"/>
      <c r="T14" s="56"/>
      <c r="U14" s="57" t="s">
        <v>64</v>
      </c>
      <c r="V14" s="48">
        <v>1534.32</v>
      </c>
      <c r="W14" s="48">
        <v>1556.89</v>
      </c>
      <c r="X14" s="48">
        <v>1581.06</v>
      </c>
      <c r="Y14" s="48">
        <v>1606.08</v>
      </c>
    </row>
    <row r="15" spans="1:26" ht="38.25">
      <c r="A15" s="44">
        <f t="shared" si="1"/>
        <v>4</v>
      </c>
      <c r="B15" s="53" t="s">
        <v>67</v>
      </c>
      <c r="C15" s="46">
        <v>220385.81</v>
      </c>
      <c r="D15" s="46">
        <v>289578.65999999997</v>
      </c>
      <c r="E15" s="47">
        <v>0</v>
      </c>
      <c r="F15" s="47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54"/>
      <c r="R15" s="55"/>
      <c r="S15" s="56"/>
      <c r="T15" s="56"/>
      <c r="U15" s="52" t="s">
        <v>68</v>
      </c>
      <c r="V15" s="48">
        <v>0</v>
      </c>
      <c r="W15" s="48">
        <v>0</v>
      </c>
      <c r="X15" s="48">
        <v>0</v>
      </c>
      <c r="Y15" s="48">
        <v>0</v>
      </c>
    </row>
    <row r="16" spans="1:26" ht="38.25">
      <c r="A16" s="44">
        <f t="shared" si="1"/>
        <v>5</v>
      </c>
      <c r="B16" s="53" t="s">
        <v>69</v>
      </c>
      <c r="C16" s="46">
        <v>217517.08</v>
      </c>
      <c r="D16" s="46">
        <v>234557.39</v>
      </c>
      <c r="E16" s="47">
        <v>0</v>
      </c>
      <c r="F16" s="47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54"/>
      <c r="R16" s="55"/>
      <c r="S16" s="56"/>
      <c r="T16" s="56"/>
      <c r="U16" s="52" t="s">
        <v>68</v>
      </c>
      <c r="V16" s="48">
        <v>0</v>
      </c>
      <c r="W16" s="48">
        <v>0</v>
      </c>
      <c r="X16" s="48">
        <v>0</v>
      </c>
      <c r="Y16" s="48">
        <v>0</v>
      </c>
    </row>
    <row r="17" spans="1:25" ht="45">
      <c r="A17" s="44">
        <v>6</v>
      </c>
      <c r="B17" s="53" t="s">
        <v>70</v>
      </c>
      <c r="C17" s="46">
        <v>0</v>
      </c>
      <c r="D17" s="46">
        <v>0</v>
      </c>
      <c r="E17" s="47">
        <v>475060.6</v>
      </c>
      <c r="F17" s="47">
        <v>453615.5</v>
      </c>
      <c r="G17" s="48">
        <v>453849.5</v>
      </c>
      <c r="H17" s="48">
        <v>458710.61</v>
      </c>
      <c r="I17" s="48">
        <v>463692.36</v>
      </c>
      <c r="J17" s="48">
        <v>468850.18</v>
      </c>
      <c r="K17" s="48">
        <v>474354.82</v>
      </c>
      <c r="L17" s="48">
        <v>480061.19</v>
      </c>
      <c r="M17" s="48">
        <v>486062.21</v>
      </c>
      <c r="N17" s="48">
        <v>492372.35</v>
      </c>
      <c r="O17" s="48">
        <v>498927.69</v>
      </c>
      <c r="P17" s="48">
        <v>505902.36</v>
      </c>
      <c r="Q17" s="54"/>
      <c r="R17" s="55"/>
      <c r="S17" s="56"/>
      <c r="T17" s="56"/>
      <c r="U17" s="52"/>
      <c r="V17" s="48">
        <v>513154.88</v>
      </c>
      <c r="W17" s="48">
        <v>520702.8</v>
      </c>
      <c r="X17" s="48">
        <v>528786.03</v>
      </c>
      <c r="Y17" s="48">
        <v>537154.9</v>
      </c>
    </row>
    <row r="18" spans="1:25" ht="45">
      <c r="A18" s="44">
        <v>7</v>
      </c>
      <c r="B18" s="53" t="s">
        <v>71</v>
      </c>
      <c r="C18" s="46">
        <v>1024.5</v>
      </c>
      <c r="D18" s="46">
        <v>1535</v>
      </c>
      <c r="E18" s="47">
        <v>1447</v>
      </c>
      <c r="F18" s="47">
        <v>1524</v>
      </c>
      <c r="G18" s="48">
        <v>1524</v>
      </c>
      <c r="H18" s="48">
        <v>1540.32</v>
      </c>
      <c r="I18" s="48">
        <v>1557.05</v>
      </c>
      <c r="J18" s="48">
        <v>1574.37</v>
      </c>
      <c r="K18" s="48">
        <v>1592.86</v>
      </c>
      <c r="L18" s="48">
        <v>1612.02</v>
      </c>
      <c r="M18" s="48">
        <v>1632.17</v>
      </c>
      <c r="N18" s="48">
        <v>1653.36</v>
      </c>
      <c r="O18" s="48">
        <v>1675.37</v>
      </c>
      <c r="P18" s="48">
        <v>1698.79</v>
      </c>
      <c r="Q18" s="54" t="s">
        <v>72</v>
      </c>
      <c r="R18" s="55">
        <v>43385</v>
      </c>
      <c r="S18" s="56"/>
      <c r="T18" s="56"/>
      <c r="U18" s="57" t="s">
        <v>64</v>
      </c>
      <c r="V18" s="48">
        <v>1723.14</v>
      </c>
      <c r="W18" s="48">
        <v>1748.49</v>
      </c>
      <c r="X18" s="48">
        <v>1775.63</v>
      </c>
      <c r="Y18" s="48">
        <v>1803.73</v>
      </c>
    </row>
    <row r="19" spans="1:25" ht="45">
      <c r="A19" s="44">
        <f t="shared" si="1"/>
        <v>8</v>
      </c>
      <c r="B19" s="53" t="s">
        <v>73</v>
      </c>
      <c r="C19" s="46">
        <v>114416.22</v>
      </c>
      <c r="D19" s="46">
        <v>13940.54</v>
      </c>
      <c r="E19" s="47">
        <v>36104.400000000001</v>
      </c>
      <c r="F19" s="47">
        <v>33023.599999999999</v>
      </c>
      <c r="G19" s="48">
        <v>19730</v>
      </c>
      <c r="H19" s="48">
        <v>19941.32</v>
      </c>
      <c r="I19" s="48">
        <v>20157.89</v>
      </c>
      <c r="J19" s="48">
        <v>20382.12</v>
      </c>
      <c r="K19" s="48">
        <v>20621.419999999998</v>
      </c>
      <c r="L19" s="48">
        <v>20869.490000000002</v>
      </c>
      <c r="M19" s="48">
        <v>21130.37</v>
      </c>
      <c r="N19" s="48">
        <v>21404.69</v>
      </c>
      <c r="O19" s="48">
        <v>21689.66</v>
      </c>
      <c r="P19" s="48">
        <v>21992.87</v>
      </c>
      <c r="Q19" s="54"/>
      <c r="R19" s="55"/>
      <c r="S19" s="56"/>
      <c r="T19" s="56"/>
      <c r="U19" s="52" t="s">
        <v>68</v>
      </c>
      <c r="V19" s="48">
        <v>22308.16</v>
      </c>
      <c r="W19" s="48">
        <v>22636.28</v>
      </c>
      <c r="X19" s="48">
        <v>22987.68</v>
      </c>
      <c r="Y19" s="48">
        <v>23351.5</v>
      </c>
    </row>
    <row r="20" spans="1:25" ht="45" customHeight="1">
      <c r="A20" s="44">
        <f t="shared" si="1"/>
        <v>9</v>
      </c>
      <c r="B20" s="53" t="s">
        <v>74</v>
      </c>
      <c r="C20" s="46">
        <v>66146.12</v>
      </c>
      <c r="D20" s="46">
        <v>104082.46</v>
      </c>
      <c r="E20" s="47">
        <v>87499.8</v>
      </c>
      <c r="F20" s="47">
        <v>74220.3</v>
      </c>
      <c r="G20" s="48">
        <v>68785</v>
      </c>
      <c r="H20" s="48">
        <v>69521.75</v>
      </c>
      <c r="I20" s="48">
        <v>70276.77</v>
      </c>
      <c r="J20" s="48">
        <v>71058.490000000005</v>
      </c>
      <c r="K20" s="48">
        <v>71892.77</v>
      </c>
      <c r="L20" s="48">
        <v>72757.62</v>
      </c>
      <c r="M20" s="48">
        <v>73667.13</v>
      </c>
      <c r="N20" s="48">
        <v>74623.490000000005</v>
      </c>
      <c r="O20" s="48">
        <v>75617.009999999995</v>
      </c>
      <c r="P20" s="48">
        <v>76674.080000000002</v>
      </c>
      <c r="Q20" s="54"/>
      <c r="R20" s="55"/>
      <c r="S20" s="56"/>
      <c r="T20" s="56"/>
      <c r="U20" s="57" t="s">
        <v>75</v>
      </c>
      <c r="V20" s="48">
        <v>77773.27</v>
      </c>
      <c r="W20" s="48">
        <v>78917.22</v>
      </c>
      <c r="X20" s="48">
        <v>80142.31</v>
      </c>
      <c r="Y20" s="48">
        <v>81410.69</v>
      </c>
    </row>
    <row r="21" spans="1:25" ht="57" customHeight="1">
      <c r="A21" s="44">
        <f t="shared" si="1"/>
        <v>10</v>
      </c>
      <c r="B21" s="53" t="s">
        <v>76</v>
      </c>
      <c r="C21" s="46">
        <v>3562.26</v>
      </c>
      <c r="D21" s="46">
        <v>5974.7</v>
      </c>
      <c r="E21" s="47">
        <v>4683.8999999999996</v>
      </c>
      <c r="F21" s="47">
        <v>3704.6</v>
      </c>
      <c r="G21" s="48">
        <v>3704.6</v>
      </c>
      <c r="H21" s="48">
        <v>3744.28</v>
      </c>
      <c r="I21" s="48">
        <v>3784.94</v>
      </c>
      <c r="J21" s="48">
        <v>3827.04</v>
      </c>
      <c r="K21" s="48">
        <v>3871.98</v>
      </c>
      <c r="L21" s="48">
        <v>3918.56</v>
      </c>
      <c r="M21" s="48">
        <v>3967.54</v>
      </c>
      <c r="N21" s="48">
        <v>4019.05</v>
      </c>
      <c r="O21" s="48">
        <v>4072.56</v>
      </c>
      <c r="P21" s="48">
        <v>4129.49</v>
      </c>
      <c r="Q21" s="54" t="s">
        <v>77</v>
      </c>
      <c r="R21" s="55">
        <v>43391</v>
      </c>
      <c r="S21" s="56"/>
      <c r="T21" s="56"/>
      <c r="U21" s="57" t="s">
        <v>64</v>
      </c>
      <c r="V21" s="48">
        <v>4188.6899999999996</v>
      </c>
      <c r="W21" s="48">
        <v>4250.3</v>
      </c>
      <c r="X21" s="48">
        <v>4316.28</v>
      </c>
      <c r="Y21" s="48">
        <v>4384.59</v>
      </c>
    </row>
    <row r="22" spans="1:25" ht="52.5" customHeight="1">
      <c r="A22" s="44">
        <f t="shared" si="1"/>
        <v>11</v>
      </c>
      <c r="B22" s="53" t="s">
        <v>78</v>
      </c>
      <c r="C22" s="46">
        <v>7353.72</v>
      </c>
      <c r="D22" s="46">
        <v>15146.99</v>
      </c>
      <c r="E22" s="47">
        <v>6352.7</v>
      </c>
      <c r="F22" s="47">
        <v>3536</v>
      </c>
      <c r="G22" s="48">
        <v>3572</v>
      </c>
      <c r="H22" s="48">
        <v>3610.26</v>
      </c>
      <c r="I22" s="48">
        <v>3649.47</v>
      </c>
      <c r="J22" s="48">
        <v>3690.06</v>
      </c>
      <c r="K22" s="48">
        <v>3733.39</v>
      </c>
      <c r="L22" s="48">
        <v>3778.3</v>
      </c>
      <c r="M22" s="48">
        <v>3825.53</v>
      </c>
      <c r="N22" s="48">
        <v>3875.19</v>
      </c>
      <c r="O22" s="48">
        <v>3926.79</v>
      </c>
      <c r="P22" s="48">
        <v>3981.68</v>
      </c>
      <c r="Q22" s="54" t="s">
        <v>79</v>
      </c>
      <c r="R22" s="55">
        <v>43377</v>
      </c>
      <c r="S22" s="56"/>
      <c r="T22" s="56"/>
      <c r="U22" s="57" t="s">
        <v>64</v>
      </c>
      <c r="V22" s="48">
        <v>4038.76</v>
      </c>
      <c r="W22" s="48">
        <v>4098.17</v>
      </c>
      <c r="X22" s="48">
        <v>4161.78</v>
      </c>
      <c r="Y22" s="48">
        <v>4227.6499999999996</v>
      </c>
    </row>
    <row r="23" spans="1:25" ht="36.75" customHeight="1">
      <c r="A23" s="44">
        <f t="shared" si="1"/>
        <v>12</v>
      </c>
      <c r="B23" s="53" t="s">
        <v>80</v>
      </c>
      <c r="C23" s="46">
        <v>211.24</v>
      </c>
      <c r="D23" s="46">
        <v>938</v>
      </c>
      <c r="E23" s="47">
        <v>740</v>
      </c>
      <c r="F23" s="47">
        <v>1000</v>
      </c>
      <c r="G23" s="48">
        <v>1000</v>
      </c>
      <c r="H23" s="48">
        <v>1010.71</v>
      </c>
      <c r="I23" s="48">
        <v>1021.69</v>
      </c>
      <c r="J23" s="48">
        <v>1033.05</v>
      </c>
      <c r="K23" s="48">
        <v>1045.18</v>
      </c>
      <c r="L23" s="48">
        <v>1057.75</v>
      </c>
      <c r="M23" s="48">
        <v>1070.98</v>
      </c>
      <c r="N23" s="48">
        <v>1084.8800000000001</v>
      </c>
      <c r="O23" s="48">
        <v>1099.32</v>
      </c>
      <c r="P23" s="48">
        <v>1114.69</v>
      </c>
      <c r="Q23" s="54" t="s">
        <v>81</v>
      </c>
      <c r="R23" s="55">
        <v>43390</v>
      </c>
      <c r="S23" s="56"/>
      <c r="T23" s="56"/>
      <c r="U23" s="57" t="s">
        <v>64</v>
      </c>
      <c r="V23" s="48">
        <v>1130.67</v>
      </c>
      <c r="W23" s="48">
        <v>1147.3</v>
      </c>
      <c r="X23" s="48">
        <v>1165.1099999999999</v>
      </c>
      <c r="Y23" s="48">
        <v>1183.55</v>
      </c>
    </row>
    <row r="24" spans="1:25" ht="33.75">
      <c r="A24" s="44">
        <f t="shared" si="1"/>
        <v>13</v>
      </c>
      <c r="B24" s="53" t="s">
        <v>82</v>
      </c>
      <c r="C24" s="46">
        <v>3150.58</v>
      </c>
      <c r="D24" s="46">
        <v>6282.53</v>
      </c>
      <c r="E24" s="47">
        <v>2797.4</v>
      </c>
      <c r="F24" s="47">
        <v>2797.4</v>
      </c>
      <c r="G24" s="48">
        <v>2797.4</v>
      </c>
      <c r="H24" s="48">
        <v>2827.36</v>
      </c>
      <c r="I24" s="48">
        <v>2858.07</v>
      </c>
      <c r="J24" s="48">
        <v>2889.86</v>
      </c>
      <c r="K24" s="48">
        <v>2923.79</v>
      </c>
      <c r="L24" s="48">
        <v>2958.96</v>
      </c>
      <c r="M24" s="48">
        <v>2995.95</v>
      </c>
      <c r="N24" s="48">
        <v>3034.84</v>
      </c>
      <c r="O24" s="48">
        <v>3075.25</v>
      </c>
      <c r="P24" s="48">
        <v>3118.24</v>
      </c>
      <c r="Q24" s="54" t="s">
        <v>83</v>
      </c>
      <c r="R24" s="55">
        <v>43377</v>
      </c>
      <c r="S24" s="56"/>
      <c r="T24" s="56"/>
      <c r="U24" s="57" t="s">
        <v>64</v>
      </c>
      <c r="V24" s="48">
        <v>3162.94</v>
      </c>
      <c r="W24" s="48">
        <v>3209.46</v>
      </c>
      <c r="X24" s="48">
        <v>3259.29</v>
      </c>
      <c r="Y24" s="48">
        <v>3310.87</v>
      </c>
    </row>
    <row r="25" spans="1:25" ht="33.75">
      <c r="A25" s="44">
        <f t="shared" si="1"/>
        <v>14</v>
      </c>
      <c r="B25" s="53" t="s">
        <v>84</v>
      </c>
      <c r="C25" s="46">
        <v>43901.35</v>
      </c>
      <c r="D25" s="46">
        <v>46469.8</v>
      </c>
      <c r="E25" s="47">
        <v>0</v>
      </c>
      <c r="F25" s="47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54"/>
      <c r="R25" s="55"/>
      <c r="S25" s="56"/>
      <c r="T25" s="56"/>
      <c r="U25" s="57" t="s">
        <v>75</v>
      </c>
      <c r="V25" s="48">
        <v>0</v>
      </c>
      <c r="W25" s="48">
        <v>0</v>
      </c>
      <c r="X25" s="48">
        <v>0</v>
      </c>
      <c r="Y25" s="48">
        <v>0</v>
      </c>
    </row>
    <row r="26" spans="1:25" ht="33.75">
      <c r="A26" s="44">
        <f t="shared" si="1"/>
        <v>15</v>
      </c>
      <c r="B26" s="53" t="s">
        <v>85</v>
      </c>
      <c r="C26" s="46">
        <v>160472.59</v>
      </c>
      <c r="D26" s="46">
        <v>162610.07</v>
      </c>
      <c r="E26" s="47">
        <v>130673</v>
      </c>
      <c r="F26" s="47">
        <v>76889</v>
      </c>
      <c r="G26" s="48">
        <v>78059</v>
      </c>
      <c r="H26" s="48">
        <v>78895.08</v>
      </c>
      <c r="I26" s="48">
        <v>79751.899999999994</v>
      </c>
      <c r="J26" s="48">
        <v>80639.009999999995</v>
      </c>
      <c r="K26" s="48">
        <v>81585.77</v>
      </c>
      <c r="L26" s="48">
        <v>82567.23</v>
      </c>
      <c r="M26" s="48">
        <v>83599.37</v>
      </c>
      <c r="N26" s="48">
        <v>84684.67</v>
      </c>
      <c r="O26" s="48">
        <v>85812.14</v>
      </c>
      <c r="P26" s="48">
        <v>87011.73</v>
      </c>
      <c r="Q26" s="54"/>
      <c r="R26" s="55"/>
      <c r="S26" s="56"/>
      <c r="T26" s="56"/>
      <c r="U26" s="57" t="s">
        <v>75</v>
      </c>
      <c r="V26" s="48">
        <v>88259.12</v>
      </c>
      <c r="W26" s="48">
        <v>89557.31</v>
      </c>
      <c r="X26" s="48">
        <v>90947.57</v>
      </c>
      <c r="Y26" s="48">
        <v>92386.96</v>
      </c>
    </row>
    <row r="27" spans="1:25" ht="35.25" customHeight="1">
      <c r="A27" s="44">
        <f t="shared" si="1"/>
        <v>16</v>
      </c>
      <c r="B27" s="53" t="s">
        <v>86</v>
      </c>
      <c r="C27" s="46">
        <v>34079.279999999999</v>
      </c>
      <c r="D27" s="46">
        <v>36774.589999999997</v>
      </c>
      <c r="E27" s="47">
        <v>38799</v>
      </c>
      <c r="F27" s="47">
        <v>38799</v>
      </c>
      <c r="G27" s="48">
        <v>38799</v>
      </c>
      <c r="H27" s="48">
        <v>39214.57</v>
      </c>
      <c r="I27" s="48">
        <v>39640.449999999997</v>
      </c>
      <c r="J27" s="48">
        <v>40081.39</v>
      </c>
      <c r="K27" s="48">
        <v>40551.97</v>
      </c>
      <c r="L27" s="48">
        <v>41039.800000000003</v>
      </c>
      <c r="M27" s="48">
        <v>41552.82</v>
      </c>
      <c r="N27" s="48">
        <v>42092.27</v>
      </c>
      <c r="O27" s="48">
        <v>42652.68</v>
      </c>
      <c r="P27" s="48">
        <v>43248.93</v>
      </c>
      <c r="Q27" s="54" t="s">
        <v>87</v>
      </c>
      <c r="R27" s="55">
        <v>43370</v>
      </c>
      <c r="S27" s="56" t="s">
        <v>88</v>
      </c>
      <c r="T27" s="55">
        <v>43389</v>
      </c>
      <c r="U27" s="58"/>
      <c r="V27" s="48">
        <v>43868.94</v>
      </c>
      <c r="W27" s="48">
        <v>44514.2</v>
      </c>
      <c r="X27" s="48">
        <v>45205.23</v>
      </c>
      <c r="Y27" s="48">
        <v>45920.67</v>
      </c>
    </row>
    <row r="28" spans="1:25" ht="34.5" customHeight="1">
      <c r="A28" s="44">
        <f>A27+1</f>
        <v>17</v>
      </c>
      <c r="B28" s="53" t="s">
        <v>89</v>
      </c>
      <c r="C28" s="46">
        <v>26388.83</v>
      </c>
      <c r="D28" s="46">
        <v>24028.74</v>
      </c>
      <c r="E28" s="47">
        <v>21143</v>
      </c>
      <c r="F28" s="47">
        <v>21143</v>
      </c>
      <c r="G28" s="48">
        <v>21143</v>
      </c>
      <c r="H28" s="48">
        <v>21369.46</v>
      </c>
      <c r="I28" s="48">
        <v>21601.54</v>
      </c>
      <c r="J28" s="48">
        <v>21841.82</v>
      </c>
      <c r="K28" s="48">
        <v>22098.26</v>
      </c>
      <c r="L28" s="48">
        <v>22364.1</v>
      </c>
      <c r="M28" s="48">
        <v>22643.66</v>
      </c>
      <c r="N28" s="48">
        <v>22937.62</v>
      </c>
      <c r="O28" s="48">
        <v>23243.01</v>
      </c>
      <c r="P28" s="48">
        <v>23567.93</v>
      </c>
      <c r="Q28" s="54" t="s">
        <v>90</v>
      </c>
      <c r="R28" s="55">
        <v>43381</v>
      </c>
      <c r="S28" s="56" t="s">
        <v>91</v>
      </c>
      <c r="T28" s="55">
        <v>43402</v>
      </c>
      <c r="U28" s="57"/>
      <c r="V28" s="48">
        <v>23905.8</v>
      </c>
      <c r="W28" s="48">
        <v>24257.42</v>
      </c>
      <c r="X28" s="48">
        <v>24633.99</v>
      </c>
      <c r="Y28" s="48">
        <v>25023.86</v>
      </c>
    </row>
    <row r="29" spans="1:25" ht="33.75" customHeight="1">
      <c r="A29" s="44">
        <f t="shared" si="1"/>
        <v>18</v>
      </c>
      <c r="B29" s="53" t="s">
        <v>92</v>
      </c>
      <c r="C29" s="46">
        <v>69200.41</v>
      </c>
      <c r="D29" s="46">
        <v>59588.1</v>
      </c>
      <c r="E29" s="47">
        <v>57539.3</v>
      </c>
      <c r="F29" s="47">
        <v>54430.8</v>
      </c>
      <c r="G29" s="48">
        <v>54430.8</v>
      </c>
      <c r="H29" s="48">
        <v>55013.8</v>
      </c>
      <c r="I29" s="48">
        <v>55611.27</v>
      </c>
      <c r="J29" s="48">
        <v>56229.85</v>
      </c>
      <c r="K29" s="48">
        <v>56890.03</v>
      </c>
      <c r="L29" s="48">
        <v>57574.400000000001</v>
      </c>
      <c r="M29" s="48">
        <v>58294.12</v>
      </c>
      <c r="N29" s="48">
        <v>59050.9</v>
      </c>
      <c r="O29" s="48">
        <v>59837.09</v>
      </c>
      <c r="P29" s="48">
        <v>60673.57</v>
      </c>
      <c r="Q29" s="54" t="s">
        <v>93</v>
      </c>
      <c r="R29" s="55">
        <v>43385</v>
      </c>
      <c r="S29" s="56"/>
      <c r="T29" s="56"/>
      <c r="U29" s="57" t="s">
        <v>64</v>
      </c>
      <c r="V29" s="48">
        <v>61543.38</v>
      </c>
      <c r="W29" s="48">
        <v>62448.61</v>
      </c>
      <c r="X29" s="48">
        <v>63418.04</v>
      </c>
      <c r="Y29" s="48">
        <v>64421.73</v>
      </c>
    </row>
    <row r="30" spans="1:25" ht="42" customHeight="1">
      <c r="A30" s="44">
        <f t="shared" si="1"/>
        <v>19</v>
      </c>
      <c r="B30" s="53" t="s">
        <v>94</v>
      </c>
      <c r="C30" s="46">
        <v>1310.3900000000001</v>
      </c>
      <c r="D30" s="46">
        <v>1185.0999999999999</v>
      </c>
      <c r="E30" s="47">
        <v>1311</v>
      </c>
      <c r="F30" s="47">
        <v>1311</v>
      </c>
      <c r="G30" s="48">
        <v>1311</v>
      </c>
      <c r="H30" s="48">
        <v>1325.04</v>
      </c>
      <c r="I30" s="48">
        <v>1339.43</v>
      </c>
      <c r="J30" s="48">
        <v>1354.33</v>
      </c>
      <c r="K30" s="48">
        <v>1370.23</v>
      </c>
      <c r="L30" s="48">
        <v>1386.72</v>
      </c>
      <c r="M30" s="48">
        <v>1404.05</v>
      </c>
      <c r="N30" s="48">
        <v>1422.28</v>
      </c>
      <c r="O30" s="48">
        <v>1441.21</v>
      </c>
      <c r="P30" s="48">
        <v>1461.36</v>
      </c>
      <c r="Q30" s="54" t="s">
        <v>95</v>
      </c>
      <c r="R30" s="55">
        <v>43381</v>
      </c>
      <c r="S30" s="56" t="s">
        <v>96</v>
      </c>
      <c r="T30" s="55">
        <v>43389</v>
      </c>
      <c r="U30" s="58"/>
      <c r="V30" s="48">
        <v>1482.31</v>
      </c>
      <c r="W30" s="48">
        <v>1504.11</v>
      </c>
      <c r="X30" s="48">
        <v>1527.46</v>
      </c>
      <c r="Y30" s="48">
        <v>1551.64</v>
      </c>
    </row>
    <row r="31" spans="1:25" ht="39" customHeight="1">
      <c r="A31" s="44">
        <f t="shared" si="1"/>
        <v>20</v>
      </c>
      <c r="B31" s="53" t="s">
        <v>97</v>
      </c>
      <c r="C31" s="46">
        <v>25224.69</v>
      </c>
      <c r="D31" s="46">
        <v>9374.11</v>
      </c>
      <c r="E31" s="47">
        <v>32781</v>
      </c>
      <c r="F31" s="47">
        <v>32510.7</v>
      </c>
      <c r="G31" s="48">
        <v>32510.7</v>
      </c>
      <c r="H31" s="48">
        <v>32858.92</v>
      </c>
      <c r="I31" s="48">
        <v>33215.78</v>
      </c>
      <c r="J31" s="48">
        <v>33585.25</v>
      </c>
      <c r="K31" s="48">
        <v>33979.56</v>
      </c>
      <c r="L31" s="48">
        <v>34388.33</v>
      </c>
      <c r="M31" s="48">
        <v>34818.199999999997</v>
      </c>
      <c r="N31" s="48">
        <v>35270.22</v>
      </c>
      <c r="O31" s="48">
        <v>35739.800000000003</v>
      </c>
      <c r="P31" s="48">
        <v>36239.410000000003</v>
      </c>
      <c r="Q31" s="54" t="s">
        <v>98</v>
      </c>
      <c r="R31" s="55">
        <v>43395</v>
      </c>
      <c r="S31" s="56"/>
      <c r="T31" s="56"/>
      <c r="U31" s="58" t="s">
        <v>99</v>
      </c>
      <c r="V31" s="48">
        <v>36758.94</v>
      </c>
      <c r="W31" s="48">
        <v>37299.620000000003</v>
      </c>
      <c r="X31" s="48">
        <v>37878.639999999999</v>
      </c>
      <c r="Y31" s="48">
        <v>38478.129999999997</v>
      </c>
    </row>
    <row r="32" spans="1:25" ht="59.25" customHeight="1">
      <c r="A32" s="44">
        <f t="shared" si="1"/>
        <v>21</v>
      </c>
      <c r="B32" s="53" t="s">
        <v>100</v>
      </c>
      <c r="C32" s="46">
        <v>276681.69</v>
      </c>
      <c r="D32" s="46">
        <v>295646.73</v>
      </c>
      <c r="E32" s="47">
        <v>281906.3</v>
      </c>
      <c r="F32" s="47">
        <v>276698.09999999998</v>
      </c>
      <c r="G32" s="48">
        <v>276797.8</v>
      </c>
      <c r="H32" s="48">
        <v>279762.53999999998</v>
      </c>
      <c r="I32" s="48">
        <v>282800.84999999998</v>
      </c>
      <c r="J32" s="48">
        <v>285946.55</v>
      </c>
      <c r="K32" s="48">
        <v>289303.77</v>
      </c>
      <c r="L32" s="48">
        <v>292784.02</v>
      </c>
      <c r="M32" s="48">
        <v>296443.98</v>
      </c>
      <c r="N32" s="48">
        <v>300292.46000000002</v>
      </c>
      <c r="O32" s="48">
        <v>304290.49</v>
      </c>
      <c r="P32" s="48">
        <v>308544.26</v>
      </c>
      <c r="Q32" s="54" t="s">
        <v>101</v>
      </c>
      <c r="R32" s="55">
        <v>43389</v>
      </c>
      <c r="S32" s="56"/>
      <c r="T32" s="56"/>
      <c r="U32" s="57" t="s">
        <v>64</v>
      </c>
      <c r="V32" s="48">
        <v>312967.5</v>
      </c>
      <c r="W32" s="48">
        <v>317570.89</v>
      </c>
      <c r="X32" s="48">
        <v>322500.76</v>
      </c>
      <c r="Y32" s="48">
        <v>327604.84000000003</v>
      </c>
    </row>
    <row r="33" spans="1:25" ht="33.75">
      <c r="A33" s="44">
        <v>22</v>
      </c>
      <c r="B33" s="53" t="s">
        <v>102</v>
      </c>
      <c r="C33" s="46">
        <v>0</v>
      </c>
      <c r="D33" s="46">
        <v>5966.49</v>
      </c>
      <c r="E33" s="46">
        <v>2631.4</v>
      </c>
      <c r="F33" s="46">
        <v>1575.8</v>
      </c>
      <c r="G33" s="46">
        <v>1575.8</v>
      </c>
      <c r="H33" s="48">
        <v>1592.68</v>
      </c>
      <c r="I33" s="48">
        <v>1609.98</v>
      </c>
      <c r="J33" s="48">
        <v>1627.88</v>
      </c>
      <c r="K33" s="48">
        <v>1647</v>
      </c>
      <c r="L33" s="48">
        <v>1666.81</v>
      </c>
      <c r="M33" s="48">
        <v>1687.64</v>
      </c>
      <c r="N33" s="48">
        <v>1709.55</v>
      </c>
      <c r="O33" s="48">
        <v>1732.31</v>
      </c>
      <c r="P33" s="48">
        <v>1756.53</v>
      </c>
      <c r="Q33" s="54"/>
      <c r="R33" s="55"/>
      <c r="S33" s="56"/>
      <c r="T33" s="56"/>
      <c r="U33" s="57"/>
      <c r="V33" s="48">
        <v>1781.71</v>
      </c>
      <c r="W33" s="48">
        <v>1807.92</v>
      </c>
      <c r="X33" s="48">
        <v>1835.99</v>
      </c>
      <c r="Y33" s="48">
        <v>1865.04</v>
      </c>
    </row>
    <row r="34" spans="1:25" ht="33.75" customHeight="1">
      <c r="A34" s="44">
        <v>23</v>
      </c>
      <c r="B34" s="53" t="s">
        <v>103</v>
      </c>
      <c r="C34" s="46">
        <v>158852.62</v>
      </c>
      <c r="D34" s="46">
        <v>143249.94</v>
      </c>
      <c r="E34" s="47">
        <v>120587.9</v>
      </c>
      <c r="F34" s="47">
        <v>83281.3</v>
      </c>
      <c r="G34" s="48">
        <v>83281.3</v>
      </c>
      <c r="H34" s="48">
        <v>84173.31</v>
      </c>
      <c r="I34" s="48">
        <v>85087.46</v>
      </c>
      <c r="J34" s="48">
        <v>86033.919999999998</v>
      </c>
      <c r="K34" s="48">
        <v>87044.02</v>
      </c>
      <c r="L34" s="48">
        <v>88091.14</v>
      </c>
      <c r="M34" s="48">
        <v>89192.33</v>
      </c>
      <c r="N34" s="48">
        <v>90350.24</v>
      </c>
      <c r="O34" s="48">
        <v>91553.14</v>
      </c>
      <c r="P34" s="48">
        <v>92832.99</v>
      </c>
      <c r="Q34" s="54"/>
      <c r="R34" s="55"/>
      <c r="S34" s="56"/>
      <c r="T34" s="56"/>
      <c r="U34" s="57" t="s">
        <v>75</v>
      </c>
      <c r="V34" s="48">
        <v>94163.83</v>
      </c>
      <c r="W34" s="48">
        <v>95548.87</v>
      </c>
      <c r="X34" s="48">
        <v>97032.14</v>
      </c>
      <c r="Y34" s="48">
        <v>98567.83</v>
      </c>
    </row>
    <row r="35" spans="1:25" ht="40.5" customHeight="1">
      <c r="A35" s="44">
        <v>24</v>
      </c>
      <c r="B35" s="53" t="s">
        <v>104</v>
      </c>
      <c r="C35" s="46">
        <v>68689.440000000002</v>
      </c>
      <c r="D35" s="46">
        <v>79879.91</v>
      </c>
      <c r="E35" s="47">
        <v>85740.3</v>
      </c>
      <c r="F35" s="47">
        <v>92574.6</v>
      </c>
      <c r="G35" s="48">
        <v>88033.7</v>
      </c>
      <c r="H35" s="48">
        <v>88976.61</v>
      </c>
      <c r="I35" s="48">
        <v>89942.93</v>
      </c>
      <c r="J35" s="48">
        <v>90943.4</v>
      </c>
      <c r="K35" s="48">
        <v>92011.14</v>
      </c>
      <c r="L35" s="48">
        <v>93118.01</v>
      </c>
      <c r="M35" s="48">
        <v>94282.04</v>
      </c>
      <c r="N35" s="48">
        <v>95506.02</v>
      </c>
      <c r="O35" s="48">
        <v>96777.57</v>
      </c>
      <c r="P35" s="48">
        <v>98130.45</v>
      </c>
      <c r="Q35" s="54"/>
      <c r="R35" s="55"/>
      <c r="S35" s="56"/>
      <c r="T35" s="56"/>
      <c r="U35" s="57" t="s">
        <v>105</v>
      </c>
      <c r="V35" s="48">
        <v>99537.23</v>
      </c>
      <c r="W35" s="48">
        <v>101001.31</v>
      </c>
      <c r="X35" s="48">
        <v>102569.22</v>
      </c>
      <c r="Y35" s="48">
        <v>104192.54</v>
      </c>
    </row>
    <row r="36" spans="1:25" s="43" customFormat="1">
      <c r="A36" s="36" t="s">
        <v>106</v>
      </c>
      <c r="B36" s="59" t="s">
        <v>107</v>
      </c>
      <c r="C36" s="60">
        <v>41332.21</v>
      </c>
      <c r="D36" s="60">
        <v>65132.6</v>
      </c>
      <c r="E36" s="61">
        <v>44048.9</v>
      </c>
      <c r="F36" s="61">
        <f>79103.8-36000</f>
        <v>43103.8</v>
      </c>
      <c r="G36" s="62">
        <f>119583.9-74274.8</f>
        <v>45309.099999999991</v>
      </c>
      <c r="H36" s="63">
        <v>45794.400000000001</v>
      </c>
      <c r="I36" s="63">
        <v>46291.74</v>
      </c>
      <c r="J36" s="63">
        <v>46806.66</v>
      </c>
      <c r="K36" s="63">
        <v>47356.21</v>
      </c>
      <c r="L36" s="63">
        <v>47925.89</v>
      </c>
      <c r="M36" s="63">
        <v>48524.99</v>
      </c>
      <c r="N36" s="63">
        <v>49154.95</v>
      </c>
      <c r="O36" s="63">
        <v>49809.39</v>
      </c>
      <c r="P36" s="63">
        <v>50505.69</v>
      </c>
      <c r="Q36" s="64"/>
      <c r="R36" s="65"/>
      <c r="S36" s="66"/>
      <c r="T36" s="66"/>
      <c r="U36" s="67"/>
      <c r="V36" s="63">
        <v>51229.73</v>
      </c>
      <c r="W36" s="63">
        <v>51983.26</v>
      </c>
      <c r="X36" s="63">
        <v>52790.23</v>
      </c>
      <c r="Y36" s="63">
        <v>53625.72</v>
      </c>
    </row>
    <row r="37" spans="1:25" s="43" customFormat="1">
      <c r="A37" s="36"/>
      <c r="B37" s="68" t="s">
        <v>108</v>
      </c>
      <c r="C37" s="69">
        <f>C36+C11</f>
        <v>3109478.4800000004</v>
      </c>
      <c r="D37" s="69">
        <f>D36+D11</f>
        <v>3212337.3900000006</v>
      </c>
      <c r="E37" s="69">
        <f t="shared" ref="E37:P37" si="2">SUM(E12:E36)</f>
        <v>3039746.7999999989</v>
      </c>
      <c r="F37" s="69">
        <f t="shared" si="2"/>
        <v>2857020.9999999995</v>
      </c>
      <c r="G37" s="70">
        <f t="shared" si="2"/>
        <v>2868243.8</v>
      </c>
      <c r="H37" s="70">
        <f t="shared" si="2"/>
        <v>2898965.0899999994</v>
      </c>
      <c r="I37" s="70">
        <f t="shared" si="2"/>
        <v>2930448.8000000003</v>
      </c>
      <c r="J37" s="70">
        <f t="shared" si="2"/>
        <v>2963045.28</v>
      </c>
      <c r="K37" s="71">
        <f t="shared" si="2"/>
        <v>2997833.6</v>
      </c>
      <c r="L37" s="71">
        <f t="shared" si="2"/>
        <v>3033896.7900000005</v>
      </c>
      <c r="M37" s="71">
        <f>SUM(M12:M36)</f>
        <v>3071822.1300000008</v>
      </c>
      <c r="N37" s="71">
        <f t="shared" si="2"/>
        <v>3111701.01</v>
      </c>
      <c r="O37" s="71">
        <f t="shared" si="2"/>
        <v>3153129.5199999996</v>
      </c>
      <c r="P37" s="71">
        <f t="shared" si="2"/>
        <v>3197208.0900000008</v>
      </c>
      <c r="Q37" s="72"/>
      <c r="R37" s="73"/>
      <c r="S37" s="66"/>
      <c r="T37" s="66"/>
      <c r="U37" s="74"/>
      <c r="V37" s="71">
        <f>SUM(V12:V36)</f>
        <v>3243042.7099999995</v>
      </c>
      <c r="W37" s="71">
        <f>SUM(W12:W36)</f>
        <v>3290744.1099999994</v>
      </c>
      <c r="X37" s="71">
        <f>SUM(X12:X36)</f>
        <v>3341828.6</v>
      </c>
      <c r="Y37" s="71">
        <f>SUM(Y12:Y36)</f>
        <v>3394718.3</v>
      </c>
    </row>
    <row r="38" spans="1:25" ht="30.75" customHeight="1">
      <c r="A38" s="33"/>
      <c r="B38" s="106" t="s">
        <v>37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1:25" s="43" customFormat="1" ht="24" customHeight="1">
      <c r="A39" s="36" t="s">
        <v>58</v>
      </c>
      <c r="B39" s="37" t="s">
        <v>59</v>
      </c>
      <c r="C39" s="38">
        <f>SUM(C40:C63)</f>
        <v>3068146.2700000005</v>
      </c>
      <c r="D39" s="38">
        <f>SUM(D40:D63)</f>
        <v>3147204.7900000005</v>
      </c>
      <c r="E39" s="38">
        <f>SUM(E40:E63)</f>
        <v>2995697.899999999</v>
      </c>
      <c r="F39" s="38">
        <f>SUM(F40:F63)</f>
        <v>2813917.1999999997</v>
      </c>
      <c r="G39" s="38">
        <f>SUM(G40:G63)</f>
        <v>2822934.6999999997</v>
      </c>
      <c r="H39" s="38">
        <f t="shared" ref="H39:P39" si="3">SUM(H40:H63)</f>
        <v>2863676.85</v>
      </c>
      <c r="I39" s="38">
        <f t="shared" si="3"/>
        <v>2905997.2199999993</v>
      </c>
      <c r="J39" s="38">
        <f t="shared" si="3"/>
        <v>2951836.4699999993</v>
      </c>
      <c r="K39" s="38">
        <f t="shared" si="3"/>
        <v>2999926.0300000007</v>
      </c>
      <c r="L39" s="38">
        <f t="shared" si="3"/>
        <v>3051964.11</v>
      </c>
      <c r="M39" s="38">
        <f t="shared" si="3"/>
        <v>3107203.7100000009</v>
      </c>
      <c r="N39" s="38">
        <f t="shared" si="3"/>
        <v>3165898.6100000008</v>
      </c>
      <c r="O39" s="38">
        <f t="shared" si="3"/>
        <v>3229304.22</v>
      </c>
      <c r="P39" s="38">
        <f t="shared" si="3"/>
        <v>3296234.37</v>
      </c>
      <c r="Q39" s="39"/>
      <c r="R39" s="40"/>
      <c r="S39" s="41"/>
      <c r="T39" s="41"/>
      <c r="U39" s="42"/>
      <c r="V39" s="38">
        <f>SUM(V40:V63)</f>
        <v>3368475.5600000005</v>
      </c>
      <c r="W39" s="38">
        <f>SUM(W40:W63)</f>
        <v>3444883.02</v>
      </c>
      <c r="X39" s="38">
        <f>SUM(X40:X63)</f>
        <v>3527287.7799999989</v>
      </c>
      <c r="Y39" s="38">
        <f>SUM(Y40:Y63)</f>
        <v>3614592.6999999997</v>
      </c>
    </row>
    <row r="40" spans="1:25" ht="33.75">
      <c r="A40" s="44">
        <v>1</v>
      </c>
      <c r="B40" s="45" t="s">
        <v>60</v>
      </c>
      <c r="C40" s="46">
        <v>1551922.49</v>
      </c>
      <c r="D40" s="46">
        <v>1606006.84</v>
      </c>
      <c r="E40" s="47">
        <v>1603509.9</v>
      </c>
      <c r="F40" s="47">
        <v>1560363.5</v>
      </c>
      <c r="G40" s="48">
        <v>1590673.1</v>
      </c>
      <c r="H40" s="48">
        <v>1613630.58</v>
      </c>
      <c r="I40" s="48">
        <v>1637477.34</v>
      </c>
      <c r="J40" s="48">
        <v>1663306.94</v>
      </c>
      <c r="K40" s="48">
        <v>1690404.54</v>
      </c>
      <c r="L40" s="48">
        <v>1719727.06</v>
      </c>
      <c r="M40" s="48">
        <v>1750853.58</v>
      </c>
      <c r="N40" s="48">
        <v>1783927.11</v>
      </c>
      <c r="O40" s="48">
        <v>1819655.04</v>
      </c>
      <c r="P40" s="48">
        <v>1857368.98</v>
      </c>
      <c r="Q40" s="49"/>
      <c r="R40" s="50"/>
      <c r="S40" s="51"/>
      <c r="T40" s="51"/>
      <c r="U40" s="52" t="s">
        <v>61</v>
      </c>
      <c r="V40" s="48">
        <v>1898075.6</v>
      </c>
      <c r="W40" s="48">
        <v>1941129.82</v>
      </c>
      <c r="X40" s="48">
        <v>1987563.44</v>
      </c>
      <c r="Y40" s="48">
        <v>2036758.2</v>
      </c>
    </row>
    <row r="41" spans="1:25" ht="31.5" customHeight="1">
      <c r="A41" s="44">
        <f>A40+1</f>
        <v>2</v>
      </c>
      <c r="B41" s="53" t="s">
        <v>62</v>
      </c>
      <c r="C41" s="46">
        <v>15318.77</v>
      </c>
      <c r="D41" s="46">
        <v>0</v>
      </c>
      <c r="E41" s="47">
        <v>0</v>
      </c>
      <c r="F41" s="47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54" t="s">
        <v>63</v>
      </c>
      <c r="R41" s="55">
        <v>43391</v>
      </c>
      <c r="S41" s="56"/>
      <c r="T41" s="56"/>
      <c r="U41" s="57" t="s">
        <v>64</v>
      </c>
      <c r="V41" s="48">
        <v>0</v>
      </c>
      <c r="W41" s="48">
        <v>0</v>
      </c>
      <c r="X41" s="48">
        <v>0</v>
      </c>
      <c r="Y41" s="48">
        <v>0</v>
      </c>
    </row>
    <row r="42" spans="1:25" ht="23.25" customHeight="1">
      <c r="A42" s="44">
        <f t="shared" ref="A42:A60" si="4">A41+1</f>
        <v>3</v>
      </c>
      <c r="B42" s="53" t="s">
        <v>65</v>
      </c>
      <c r="C42" s="46">
        <v>2336.19</v>
      </c>
      <c r="D42" s="46">
        <v>4388.1000000000004</v>
      </c>
      <c r="E42" s="47">
        <v>4390</v>
      </c>
      <c r="F42" s="47">
        <v>919</v>
      </c>
      <c r="G42" s="48">
        <v>1357</v>
      </c>
      <c r="H42" s="48">
        <v>1376.58</v>
      </c>
      <c r="I42" s="48">
        <v>1396.93</v>
      </c>
      <c r="J42" s="48">
        <v>1418.96</v>
      </c>
      <c r="K42" s="48">
        <v>1442.08</v>
      </c>
      <c r="L42" s="48">
        <v>1467.1</v>
      </c>
      <c r="M42" s="48">
        <v>1493.65</v>
      </c>
      <c r="N42" s="48">
        <v>1521.86</v>
      </c>
      <c r="O42" s="48">
        <v>1552.34</v>
      </c>
      <c r="P42" s="48">
        <v>1584.52</v>
      </c>
      <c r="Q42" s="54" t="s">
        <v>66</v>
      </c>
      <c r="R42" s="55">
        <v>43396</v>
      </c>
      <c r="S42" s="56"/>
      <c r="T42" s="56"/>
      <c r="U42" s="57" t="s">
        <v>64</v>
      </c>
      <c r="V42" s="48">
        <v>1619.24</v>
      </c>
      <c r="W42" s="48">
        <v>1655.97</v>
      </c>
      <c r="X42" s="48">
        <v>1695.59</v>
      </c>
      <c r="Y42" s="48">
        <v>1737.55</v>
      </c>
    </row>
    <row r="43" spans="1:25" ht="38.25">
      <c r="A43" s="44">
        <f t="shared" si="4"/>
        <v>4</v>
      </c>
      <c r="B43" s="53" t="s">
        <v>67</v>
      </c>
      <c r="C43" s="46">
        <v>220385.81</v>
      </c>
      <c r="D43" s="46">
        <v>289578.65999999997</v>
      </c>
      <c r="E43" s="47">
        <v>0</v>
      </c>
      <c r="F43" s="47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54"/>
      <c r="R43" s="55"/>
      <c r="S43" s="56"/>
      <c r="T43" s="56"/>
      <c r="U43" s="52" t="s">
        <v>68</v>
      </c>
      <c r="V43" s="48">
        <v>0</v>
      </c>
      <c r="W43" s="48">
        <v>0</v>
      </c>
      <c r="X43" s="48">
        <v>0</v>
      </c>
      <c r="Y43" s="48">
        <v>0</v>
      </c>
    </row>
    <row r="44" spans="1:25" ht="38.25">
      <c r="A44" s="44">
        <f t="shared" si="4"/>
        <v>5</v>
      </c>
      <c r="B44" s="53" t="s">
        <v>69</v>
      </c>
      <c r="C44" s="46">
        <v>217517.08</v>
      </c>
      <c r="D44" s="46">
        <v>234557.39</v>
      </c>
      <c r="E44" s="47">
        <v>0</v>
      </c>
      <c r="F44" s="47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54"/>
      <c r="R44" s="55"/>
      <c r="S44" s="56"/>
      <c r="T44" s="56"/>
      <c r="U44" s="52" t="s">
        <v>68</v>
      </c>
      <c r="V44" s="48">
        <v>0</v>
      </c>
      <c r="W44" s="48">
        <v>0</v>
      </c>
      <c r="X44" s="48">
        <v>0</v>
      </c>
      <c r="Y44" s="48">
        <v>0</v>
      </c>
    </row>
    <row r="45" spans="1:25" ht="45">
      <c r="A45" s="44">
        <v>6</v>
      </c>
      <c r="B45" s="53" t="s">
        <v>70</v>
      </c>
      <c r="C45" s="46">
        <v>0</v>
      </c>
      <c r="D45" s="46">
        <v>0</v>
      </c>
      <c r="E45" s="47">
        <v>475060.6</v>
      </c>
      <c r="F45" s="47">
        <v>453615.5</v>
      </c>
      <c r="G45" s="48">
        <v>453849.5</v>
      </c>
      <c r="H45" s="48">
        <v>460399.71</v>
      </c>
      <c r="I45" s="48">
        <v>467203.65</v>
      </c>
      <c r="J45" s="48">
        <v>474573.33</v>
      </c>
      <c r="K45" s="48">
        <v>482304.79</v>
      </c>
      <c r="L45" s="48">
        <v>490671.07</v>
      </c>
      <c r="M45" s="48">
        <v>499552.06</v>
      </c>
      <c r="N45" s="48">
        <v>508988.57</v>
      </c>
      <c r="O45" s="48">
        <v>519182.43</v>
      </c>
      <c r="P45" s="48">
        <v>529942.93999999994</v>
      </c>
      <c r="Q45" s="54"/>
      <c r="R45" s="55"/>
      <c r="S45" s="56"/>
      <c r="T45" s="56"/>
      <c r="U45" s="52"/>
      <c r="V45" s="48">
        <v>541557.31999999995</v>
      </c>
      <c r="W45" s="48">
        <v>553841.52</v>
      </c>
      <c r="X45" s="48">
        <v>567089.91</v>
      </c>
      <c r="Y45" s="48">
        <v>581126.12</v>
      </c>
    </row>
    <row r="46" spans="1:25" ht="45">
      <c r="A46" s="44">
        <v>7</v>
      </c>
      <c r="B46" s="53" t="s">
        <v>71</v>
      </c>
      <c r="C46" s="46">
        <v>1024.5</v>
      </c>
      <c r="D46" s="46">
        <v>1535</v>
      </c>
      <c r="E46" s="47">
        <v>1447</v>
      </c>
      <c r="F46" s="47">
        <v>1524</v>
      </c>
      <c r="G46" s="48">
        <v>1524</v>
      </c>
      <c r="H46" s="48">
        <v>1546</v>
      </c>
      <c r="I46" s="48">
        <v>1568.84</v>
      </c>
      <c r="J46" s="48">
        <v>1593.59</v>
      </c>
      <c r="K46" s="48">
        <v>1619.55</v>
      </c>
      <c r="L46" s="48">
        <v>1647.64</v>
      </c>
      <c r="M46" s="48">
        <v>1677.47</v>
      </c>
      <c r="N46" s="48">
        <v>1709.15</v>
      </c>
      <c r="O46" s="48">
        <v>1743.38</v>
      </c>
      <c r="P46" s="48">
        <v>1779.52</v>
      </c>
      <c r="Q46" s="54" t="s">
        <v>72</v>
      </c>
      <c r="R46" s="55">
        <v>43385</v>
      </c>
      <c r="S46" s="56"/>
      <c r="T46" s="56"/>
      <c r="U46" s="57" t="s">
        <v>64</v>
      </c>
      <c r="V46" s="48">
        <v>1818.52</v>
      </c>
      <c r="W46" s="48">
        <v>1859.77</v>
      </c>
      <c r="X46" s="48">
        <v>1904.25</v>
      </c>
      <c r="Y46" s="48">
        <v>1951.39</v>
      </c>
    </row>
    <row r="47" spans="1:25" ht="45">
      <c r="A47" s="44">
        <f t="shared" si="4"/>
        <v>8</v>
      </c>
      <c r="B47" s="53" t="s">
        <v>73</v>
      </c>
      <c r="C47" s="46">
        <v>114416.22</v>
      </c>
      <c r="D47" s="46">
        <v>13940.54</v>
      </c>
      <c r="E47" s="47">
        <v>36104.400000000001</v>
      </c>
      <c r="F47" s="47">
        <v>33023.599999999999</v>
      </c>
      <c r="G47" s="48">
        <v>19730</v>
      </c>
      <c r="H47" s="48">
        <v>20014.75</v>
      </c>
      <c r="I47" s="48">
        <v>20310.54</v>
      </c>
      <c r="J47" s="48">
        <v>20630.919999999998</v>
      </c>
      <c r="K47" s="48">
        <v>20967.02</v>
      </c>
      <c r="L47" s="48">
        <v>21330.73</v>
      </c>
      <c r="M47" s="48">
        <v>21716.81</v>
      </c>
      <c r="N47" s="48">
        <v>22127.040000000001</v>
      </c>
      <c r="O47" s="48">
        <v>22570.19</v>
      </c>
      <c r="P47" s="48">
        <v>23037.98</v>
      </c>
      <c r="Q47" s="54"/>
      <c r="R47" s="55"/>
      <c r="S47" s="56"/>
      <c r="T47" s="56"/>
      <c r="U47" s="52" t="s">
        <v>68</v>
      </c>
      <c r="V47" s="48">
        <v>23542.880000000001</v>
      </c>
      <c r="W47" s="48">
        <v>24076.91</v>
      </c>
      <c r="X47" s="48">
        <v>24652.85</v>
      </c>
      <c r="Y47" s="48">
        <v>25263.040000000001</v>
      </c>
    </row>
    <row r="48" spans="1:25" ht="45" customHeight="1">
      <c r="A48" s="44">
        <f t="shared" si="4"/>
        <v>9</v>
      </c>
      <c r="B48" s="53" t="s">
        <v>74</v>
      </c>
      <c r="C48" s="46">
        <v>66146.12</v>
      </c>
      <c r="D48" s="46">
        <v>104082.46</v>
      </c>
      <c r="E48" s="47">
        <v>87499.8</v>
      </c>
      <c r="F48" s="47">
        <v>74220.3</v>
      </c>
      <c r="G48" s="48">
        <v>68785</v>
      </c>
      <c r="H48" s="48">
        <v>69777.740000000005</v>
      </c>
      <c r="I48" s="48">
        <v>70808.94</v>
      </c>
      <c r="J48" s="48">
        <v>71925.88</v>
      </c>
      <c r="K48" s="48">
        <v>73097.66</v>
      </c>
      <c r="L48" s="48">
        <v>74365.64</v>
      </c>
      <c r="M48" s="48">
        <v>75711.64</v>
      </c>
      <c r="N48" s="48">
        <v>77141.83</v>
      </c>
      <c r="O48" s="48">
        <v>78686.8</v>
      </c>
      <c r="P48" s="48">
        <v>80317.649999999994</v>
      </c>
      <c r="Q48" s="54"/>
      <c r="R48" s="55"/>
      <c r="S48" s="56"/>
      <c r="T48" s="56"/>
      <c r="U48" s="57" t="s">
        <v>75</v>
      </c>
      <c r="V48" s="48">
        <v>82077.91</v>
      </c>
      <c r="W48" s="48">
        <v>83939.7</v>
      </c>
      <c r="X48" s="48">
        <v>85947.61</v>
      </c>
      <c r="Y48" s="48">
        <v>88074.92</v>
      </c>
    </row>
    <row r="49" spans="1:25" ht="57" customHeight="1">
      <c r="A49" s="44">
        <f t="shared" si="4"/>
        <v>10</v>
      </c>
      <c r="B49" s="53" t="s">
        <v>76</v>
      </c>
      <c r="C49" s="46">
        <v>3562.26</v>
      </c>
      <c r="D49" s="46">
        <v>5974.7</v>
      </c>
      <c r="E49" s="47">
        <v>4683.8999999999996</v>
      </c>
      <c r="F49" s="47">
        <v>3704.6</v>
      </c>
      <c r="G49" s="48">
        <v>3704.6</v>
      </c>
      <c r="H49" s="48">
        <v>3758.07</v>
      </c>
      <c r="I49" s="48">
        <v>3813.6</v>
      </c>
      <c r="J49" s="48">
        <v>3873.76</v>
      </c>
      <c r="K49" s="48">
        <v>3936.87</v>
      </c>
      <c r="L49" s="48">
        <v>4005.16</v>
      </c>
      <c r="M49" s="48">
        <v>4077.65</v>
      </c>
      <c r="N49" s="48">
        <v>4154.68</v>
      </c>
      <c r="O49" s="48">
        <v>4237.8900000000003</v>
      </c>
      <c r="P49" s="48">
        <v>4325.72</v>
      </c>
      <c r="Q49" s="54" t="s">
        <v>77</v>
      </c>
      <c r="R49" s="55">
        <v>43391</v>
      </c>
      <c r="S49" s="56"/>
      <c r="T49" s="56"/>
      <c r="U49" s="57" t="s">
        <v>64</v>
      </c>
      <c r="V49" s="48">
        <v>4420.53</v>
      </c>
      <c r="W49" s="48">
        <v>4520.8</v>
      </c>
      <c r="X49" s="48">
        <v>4628.9399999999996</v>
      </c>
      <c r="Y49" s="48">
        <v>4743.51</v>
      </c>
    </row>
    <row r="50" spans="1:25" ht="52.5" customHeight="1">
      <c r="A50" s="44">
        <f t="shared" si="4"/>
        <v>11</v>
      </c>
      <c r="B50" s="53" t="s">
        <v>78</v>
      </c>
      <c r="C50" s="46">
        <v>7353.72</v>
      </c>
      <c r="D50" s="46">
        <v>15146.99</v>
      </c>
      <c r="E50" s="47">
        <v>6352.7</v>
      </c>
      <c r="F50" s="47">
        <v>3536</v>
      </c>
      <c r="G50" s="48">
        <v>3572</v>
      </c>
      <c r="H50" s="48">
        <v>3623.55</v>
      </c>
      <c r="I50" s="48">
        <v>3677.1</v>
      </c>
      <c r="J50" s="48">
        <v>3735.11</v>
      </c>
      <c r="K50" s="48">
        <v>3795.96</v>
      </c>
      <c r="L50" s="48">
        <v>3861.8</v>
      </c>
      <c r="M50" s="48">
        <v>3931.7</v>
      </c>
      <c r="N50" s="48">
        <v>4005.97</v>
      </c>
      <c r="O50" s="48">
        <v>4086.2</v>
      </c>
      <c r="P50" s="48">
        <v>4170.8900000000003</v>
      </c>
      <c r="Q50" s="54" t="s">
        <v>79</v>
      </c>
      <c r="R50" s="55">
        <v>43377</v>
      </c>
      <c r="S50" s="56"/>
      <c r="T50" s="56"/>
      <c r="U50" s="57" t="s">
        <v>64</v>
      </c>
      <c r="V50" s="48">
        <v>4262.3</v>
      </c>
      <c r="W50" s="48">
        <v>4358.9799999999996</v>
      </c>
      <c r="X50" s="48">
        <v>4463.25</v>
      </c>
      <c r="Y50" s="48">
        <v>4573.72</v>
      </c>
    </row>
    <row r="51" spans="1:25" ht="36.75" customHeight="1">
      <c r="A51" s="44">
        <f t="shared" si="4"/>
        <v>12</v>
      </c>
      <c r="B51" s="53" t="s">
        <v>80</v>
      </c>
      <c r="C51" s="46">
        <v>211.24</v>
      </c>
      <c r="D51" s="46">
        <v>938</v>
      </c>
      <c r="E51" s="47">
        <v>740</v>
      </c>
      <c r="F51" s="47">
        <v>1000</v>
      </c>
      <c r="G51" s="48">
        <v>1000</v>
      </c>
      <c r="H51" s="48">
        <v>1014.43</v>
      </c>
      <c r="I51" s="48">
        <v>1029.42</v>
      </c>
      <c r="J51" s="48">
        <v>1045.6600000000001</v>
      </c>
      <c r="K51" s="48">
        <v>1062.7</v>
      </c>
      <c r="L51" s="48">
        <v>1081.1300000000001</v>
      </c>
      <c r="M51" s="48">
        <v>1100.7</v>
      </c>
      <c r="N51" s="48">
        <v>1121.49</v>
      </c>
      <c r="O51" s="48">
        <v>1143.95</v>
      </c>
      <c r="P51" s="48">
        <v>1167.6600000000001</v>
      </c>
      <c r="Q51" s="54" t="s">
        <v>81</v>
      </c>
      <c r="R51" s="55">
        <v>43390</v>
      </c>
      <c r="S51" s="56"/>
      <c r="T51" s="56"/>
      <c r="U51" s="57" t="s">
        <v>64</v>
      </c>
      <c r="V51" s="48">
        <v>1193.25</v>
      </c>
      <c r="W51" s="48">
        <v>1220.32</v>
      </c>
      <c r="X51" s="48">
        <v>1249.51</v>
      </c>
      <c r="Y51" s="48">
        <v>1280.44</v>
      </c>
    </row>
    <row r="52" spans="1:25" ht="33.75">
      <c r="A52" s="44">
        <f t="shared" si="4"/>
        <v>13</v>
      </c>
      <c r="B52" s="53" t="s">
        <v>82</v>
      </c>
      <c r="C52" s="46">
        <v>3150.58</v>
      </c>
      <c r="D52" s="46">
        <v>6282.53</v>
      </c>
      <c r="E52" s="47">
        <v>2797.4</v>
      </c>
      <c r="F52" s="47">
        <v>2797.4</v>
      </c>
      <c r="G52" s="48">
        <v>2797.4</v>
      </c>
      <c r="H52" s="48">
        <v>2837.77</v>
      </c>
      <c r="I52" s="48">
        <v>2879.71</v>
      </c>
      <c r="J52" s="48">
        <v>2925.14</v>
      </c>
      <c r="K52" s="48">
        <v>2972.79</v>
      </c>
      <c r="L52" s="48">
        <v>3024.36</v>
      </c>
      <c r="M52" s="48">
        <v>3079.1</v>
      </c>
      <c r="N52" s="48">
        <v>3137.26</v>
      </c>
      <c r="O52" s="48">
        <v>3200.09</v>
      </c>
      <c r="P52" s="48">
        <v>3266.42</v>
      </c>
      <c r="Q52" s="54" t="s">
        <v>83</v>
      </c>
      <c r="R52" s="55">
        <v>43377</v>
      </c>
      <c r="S52" s="56"/>
      <c r="T52" s="56"/>
      <c r="U52" s="57" t="s">
        <v>64</v>
      </c>
      <c r="V52" s="48">
        <v>3338.01</v>
      </c>
      <c r="W52" s="48">
        <v>3413.72</v>
      </c>
      <c r="X52" s="48">
        <v>3495.38</v>
      </c>
      <c r="Y52" s="48">
        <v>3581.9</v>
      </c>
    </row>
    <row r="53" spans="1:25" ht="33.75">
      <c r="A53" s="44">
        <f t="shared" si="4"/>
        <v>14</v>
      </c>
      <c r="B53" s="53" t="s">
        <v>84</v>
      </c>
      <c r="C53" s="46">
        <v>43901.35</v>
      </c>
      <c r="D53" s="46">
        <v>46469.8</v>
      </c>
      <c r="E53" s="47">
        <v>0</v>
      </c>
      <c r="F53" s="47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54"/>
      <c r="R53" s="55"/>
      <c r="S53" s="56"/>
      <c r="T53" s="56"/>
      <c r="U53" s="57" t="s">
        <v>75</v>
      </c>
      <c r="V53" s="48">
        <v>0</v>
      </c>
      <c r="W53" s="48">
        <v>0</v>
      </c>
      <c r="X53" s="48">
        <v>0</v>
      </c>
      <c r="Y53" s="48">
        <v>0</v>
      </c>
    </row>
    <row r="54" spans="1:25" ht="33.75">
      <c r="A54" s="44">
        <f t="shared" si="4"/>
        <v>15</v>
      </c>
      <c r="B54" s="53" t="s">
        <v>85</v>
      </c>
      <c r="C54" s="46">
        <v>160472.59</v>
      </c>
      <c r="D54" s="46">
        <v>162610.07</v>
      </c>
      <c r="E54" s="47">
        <v>130673</v>
      </c>
      <c r="F54" s="47">
        <v>76889</v>
      </c>
      <c r="G54" s="48">
        <v>78059</v>
      </c>
      <c r="H54" s="48">
        <v>79185.59</v>
      </c>
      <c r="I54" s="48">
        <v>80355.820000000007</v>
      </c>
      <c r="J54" s="48">
        <v>81623.360000000001</v>
      </c>
      <c r="K54" s="48">
        <v>82953.11</v>
      </c>
      <c r="L54" s="48">
        <v>84392.06</v>
      </c>
      <c r="M54" s="48">
        <v>85919.53</v>
      </c>
      <c r="N54" s="48">
        <v>87542.54</v>
      </c>
      <c r="O54" s="48">
        <v>89295.82</v>
      </c>
      <c r="P54" s="48">
        <v>91146.55</v>
      </c>
      <c r="Q54" s="54"/>
      <c r="R54" s="55"/>
      <c r="S54" s="56"/>
      <c r="T54" s="56"/>
      <c r="U54" s="57" t="s">
        <v>75</v>
      </c>
      <c r="V54" s="48">
        <v>93144.14</v>
      </c>
      <c r="W54" s="48">
        <v>95256.94</v>
      </c>
      <c r="X54" s="48">
        <v>97535.57</v>
      </c>
      <c r="Y54" s="48">
        <v>99949.71</v>
      </c>
    </row>
    <row r="55" spans="1:25" ht="35.25" customHeight="1">
      <c r="A55" s="44">
        <f t="shared" si="4"/>
        <v>16</v>
      </c>
      <c r="B55" s="53" t="s">
        <v>86</v>
      </c>
      <c r="C55" s="46">
        <v>34079.279999999999</v>
      </c>
      <c r="D55" s="46">
        <v>36774.589999999997</v>
      </c>
      <c r="E55" s="47">
        <v>38799</v>
      </c>
      <c r="F55" s="47">
        <v>38799</v>
      </c>
      <c r="G55" s="48">
        <v>38799</v>
      </c>
      <c r="H55" s="48">
        <v>39358.97</v>
      </c>
      <c r="I55" s="48">
        <v>39940.629999999997</v>
      </c>
      <c r="J55" s="48">
        <v>40570.65</v>
      </c>
      <c r="K55" s="48">
        <v>41231.61</v>
      </c>
      <c r="L55" s="48">
        <v>41946.83</v>
      </c>
      <c r="M55" s="48">
        <v>42706.05</v>
      </c>
      <c r="N55" s="48">
        <v>43512.77</v>
      </c>
      <c r="O55" s="48">
        <v>44384.23</v>
      </c>
      <c r="P55" s="48">
        <v>45304.13</v>
      </c>
      <c r="Q55" s="54" t="s">
        <v>87</v>
      </c>
      <c r="R55" s="55">
        <v>43370</v>
      </c>
      <c r="S55" s="56" t="s">
        <v>88</v>
      </c>
      <c r="T55" s="55">
        <v>43389</v>
      </c>
      <c r="U55" s="58"/>
      <c r="V55" s="48">
        <v>46297.03</v>
      </c>
      <c r="W55" s="48">
        <v>47347.19</v>
      </c>
      <c r="X55" s="48">
        <v>48479.77</v>
      </c>
      <c r="Y55" s="48">
        <v>49679.71</v>
      </c>
    </row>
    <row r="56" spans="1:25" ht="34.5" customHeight="1">
      <c r="A56" s="44">
        <f>A55+1</f>
        <v>17</v>
      </c>
      <c r="B56" s="53" t="s">
        <v>89</v>
      </c>
      <c r="C56" s="46">
        <v>26388.83</v>
      </c>
      <c r="D56" s="46">
        <v>24028.74</v>
      </c>
      <c r="E56" s="47">
        <v>21143</v>
      </c>
      <c r="F56" s="47">
        <v>21143</v>
      </c>
      <c r="G56" s="48">
        <v>21143</v>
      </c>
      <c r="H56" s="48">
        <v>21448.15</v>
      </c>
      <c r="I56" s="48">
        <v>21765.119999999999</v>
      </c>
      <c r="J56" s="48">
        <v>22108.44</v>
      </c>
      <c r="K56" s="48">
        <v>22468.62</v>
      </c>
      <c r="L56" s="48">
        <v>22858.37</v>
      </c>
      <c r="M56" s="48">
        <v>23272.1</v>
      </c>
      <c r="N56" s="48">
        <v>23711.7</v>
      </c>
      <c r="O56" s="48">
        <v>24186.6</v>
      </c>
      <c r="P56" s="48">
        <v>24687.88</v>
      </c>
      <c r="Q56" s="54" t="s">
        <v>90</v>
      </c>
      <c r="R56" s="55">
        <v>43381</v>
      </c>
      <c r="S56" s="56" t="s">
        <v>91</v>
      </c>
      <c r="T56" s="55">
        <v>43402</v>
      </c>
      <c r="U56" s="57"/>
      <c r="V56" s="48">
        <v>25228.95</v>
      </c>
      <c r="W56" s="48">
        <v>25801.22</v>
      </c>
      <c r="X56" s="48">
        <v>26418.41</v>
      </c>
      <c r="Y56" s="48">
        <v>27072.3</v>
      </c>
    </row>
    <row r="57" spans="1:25" ht="38.25" customHeight="1">
      <c r="A57" s="44">
        <f t="shared" si="4"/>
        <v>18</v>
      </c>
      <c r="B57" s="53" t="s">
        <v>92</v>
      </c>
      <c r="C57" s="46">
        <v>69200.41</v>
      </c>
      <c r="D57" s="46">
        <v>59588.1</v>
      </c>
      <c r="E57" s="47">
        <v>57539.3</v>
      </c>
      <c r="F57" s="47">
        <v>54430.8</v>
      </c>
      <c r="G57" s="48">
        <v>54430.8</v>
      </c>
      <c r="H57" s="48">
        <v>55216.38</v>
      </c>
      <c r="I57" s="48">
        <v>56032.38</v>
      </c>
      <c r="J57" s="48">
        <v>56916.24</v>
      </c>
      <c r="K57" s="48">
        <v>57843.48</v>
      </c>
      <c r="L57" s="48">
        <v>58846.86</v>
      </c>
      <c r="M57" s="48">
        <v>59911.97</v>
      </c>
      <c r="N57" s="48">
        <v>61043.71</v>
      </c>
      <c r="O57" s="48">
        <v>62266.27</v>
      </c>
      <c r="P57" s="48">
        <v>63556.79</v>
      </c>
      <c r="Q57" s="54" t="s">
        <v>93</v>
      </c>
      <c r="R57" s="55">
        <v>43385</v>
      </c>
      <c r="S57" s="56"/>
      <c r="T57" s="56"/>
      <c r="U57" s="57" t="s">
        <v>64</v>
      </c>
      <c r="V57" s="48">
        <v>64949.72</v>
      </c>
      <c r="W57" s="48">
        <v>66422.98</v>
      </c>
      <c r="X57" s="48">
        <v>68011.88</v>
      </c>
      <c r="Y57" s="48">
        <v>69695.259999999995</v>
      </c>
    </row>
    <row r="58" spans="1:25" ht="52.5" customHeight="1">
      <c r="A58" s="44">
        <f t="shared" si="4"/>
        <v>19</v>
      </c>
      <c r="B58" s="53" t="s">
        <v>94</v>
      </c>
      <c r="C58" s="46">
        <v>1310.3900000000001</v>
      </c>
      <c r="D58" s="46">
        <v>1185.0999999999999</v>
      </c>
      <c r="E58" s="47">
        <v>1311</v>
      </c>
      <c r="F58" s="47">
        <v>1311</v>
      </c>
      <c r="G58" s="48">
        <v>1311</v>
      </c>
      <c r="H58" s="48">
        <v>1329.92</v>
      </c>
      <c r="I58" s="48">
        <v>1349.58</v>
      </c>
      <c r="J58" s="48">
        <v>1370.86</v>
      </c>
      <c r="K58" s="48">
        <v>1393.2</v>
      </c>
      <c r="L58" s="48">
        <v>1417.36</v>
      </c>
      <c r="M58" s="48">
        <v>1443.02</v>
      </c>
      <c r="N58" s="48">
        <v>1470.28</v>
      </c>
      <c r="O58" s="48">
        <v>1499.72</v>
      </c>
      <c r="P58" s="48">
        <v>1530.81</v>
      </c>
      <c r="Q58" s="54" t="s">
        <v>95</v>
      </c>
      <c r="R58" s="55">
        <v>43381</v>
      </c>
      <c r="S58" s="56" t="s">
        <v>96</v>
      </c>
      <c r="T58" s="55">
        <v>43389</v>
      </c>
      <c r="U58" s="58"/>
      <c r="V58" s="48">
        <v>1564.35</v>
      </c>
      <c r="W58" s="48">
        <v>1599.84</v>
      </c>
      <c r="X58" s="48">
        <v>1638.11</v>
      </c>
      <c r="Y58" s="48">
        <v>1678.65</v>
      </c>
    </row>
    <row r="59" spans="1:25" ht="39" customHeight="1">
      <c r="A59" s="44">
        <f t="shared" si="4"/>
        <v>20</v>
      </c>
      <c r="B59" s="53" t="s">
        <v>97</v>
      </c>
      <c r="C59" s="46">
        <v>25224.69</v>
      </c>
      <c r="D59" s="46">
        <v>9374.11</v>
      </c>
      <c r="E59" s="47">
        <v>32781</v>
      </c>
      <c r="F59" s="47">
        <v>32510.7</v>
      </c>
      <c r="G59" s="48">
        <v>32510.7</v>
      </c>
      <c r="H59" s="48">
        <v>32979.910000000003</v>
      </c>
      <c r="I59" s="48">
        <v>33467.300000000003</v>
      </c>
      <c r="J59" s="48">
        <v>33995.21</v>
      </c>
      <c r="K59" s="48">
        <v>34549.040000000001</v>
      </c>
      <c r="L59" s="48">
        <v>35148.35</v>
      </c>
      <c r="M59" s="48">
        <v>35784.519999999997</v>
      </c>
      <c r="N59" s="48">
        <v>36460.49</v>
      </c>
      <c r="O59" s="48">
        <v>37190.71</v>
      </c>
      <c r="P59" s="48">
        <v>37961.519999999997</v>
      </c>
      <c r="Q59" s="54" t="s">
        <v>98</v>
      </c>
      <c r="R59" s="55">
        <v>43395</v>
      </c>
      <c r="S59" s="56"/>
      <c r="T59" s="56"/>
      <c r="U59" s="58" t="s">
        <v>99</v>
      </c>
      <c r="V59" s="48">
        <v>38793.49</v>
      </c>
      <c r="W59" s="48">
        <v>39673.449999999997</v>
      </c>
      <c r="X59" s="48">
        <v>40622.480000000003</v>
      </c>
      <c r="Y59" s="48">
        <v>41627.93</v>
      </c>
    </row>
    <row r="60" spans="1:25" ht="59.25" customHeight="1">
      <c r="A60" s="44">
        <f t="shared" si="4"/>
        <v>21</v>
      </c>
      <c r="B60" s="53" t="s">
        <v>100</v>
      </c>
      <c r="C60" s="46">
        <v>276681.69</v>
      </c>
      <c r="D60" s="46">
        <v>295646.73</v>
      </c>
      <c r="E60" s="47">
        <v>281906.3</v>
      </c>
      <c r="F60" s="47">
        <v>276698.09999999998</v>
      </c>
      <c r="G60" s="48">
        <v>276797.8</v>
      </c>
      <c r="H60" s="48">
        <v>280792.7</v>
      </c>
      <c r="I60" s="48">
        <v>284942.34999999998</v>
      </c>
      <c r="J60" s="48">
        <v>289437.03000000003</v>
      </c>
      <c r="K60" s="48">
        <v>294152.37</v>
      </c>
      <c r="L60" s="48">
        <v>299254.87</v>
      </c>
      <c r="M60" s="48">
        <v>304671.28999999998</v>
      </c>
      <c r="N60" s="48">
        <v>310426.51</v>
      </c>
      <c r="O60" s="48">
        <v>316643.64</v>
      </c>
      <c r="P60" s="48">
        <v>323206.34999999998</v>
      </c>
      <c r="Q60" s="54" t="s">
        <v>101</v>
      </c>
      <c r="R60" s="55">
        <v>43389</v>
      </c>
      <c r="S60" s="56"/>
      <c r="T60" s="56"/>
      <c r="U60" s="57" t="s">
        <v>64</v>
      </c>
      <c r="V60" s="48">
        <v>330289.83</v>
      </c>
      <c r="W60" s="48">
        <v>337781.83</v>
      </c>
      <c r="X60" s="48">
        <v>345861.88</v>
      </c>
      <c r="Y60" s="48">
        <v>354422.41</v>
      </c>
    </row>
    <row r="61" spans="1:25" ht="33.75">
      <c r="A61" s="44">
        <v>22</v>
      </c>
      <c r="B61" s="53" t="s">
        <v>102</v>
      </c>
      <c r="C61" s="46">
        <v>0</v>
      </c>
      <c r="D61" s="46">
        <v>5966.49</v>
      </c>
      <c r="E61" s="46">
        <v>2631.4</v>
      </c>
      <c r="F61" s="46">
        <v>1575.8</v>
      </c>
      <c r="G61" s="46">
        <v>1575.8</v>
      </c>
      <c r="H61" s="48">
        <v>1598.54</v>
      </c>
      <c r="I61" s="48">
        <v>1622.17</v>
      </c>
      <c r="J61" s="48">
        <v>1647.75</v>
      </c>
      <c r="K61" s="48">
        <v>1674.6</v>
      </c>
      <c r="L61" s="48">
        <v>1703.65</v>
      </c>
      <c r="M61" s="48">
        <v>1734.48</v>
      </c>
      <c r="N61" s="48">
        <v>1767.25</v>
      </c>
      <c r="O61" s="48">
        <v>1802.64</v>
      </c>
      <c r="P61" s="48">
        <v>1840</v>
      </c>
      <c r="Q61" s="54"/>
      <c r="R61" s="55"/>
      <c r="S61" s="56"/>
      <c r="T61" s="56"/>
      <c r="U61" s="57"/>
      <c r="V61" s="48">
        <v>1880.33</v>
      </c>
      <c r="W61" s="48">
        <v>1922.98</v>
      </c>
      <c r="X61" s="48">
        <v>1968.98</v>
      </c>
      <c r="Y61" s="48">
        <v>2017.71</v>
      </c>
    </row>
    <row r="62" spans="1:25" ht="33.75" customHeight="1">
      <c r="A62" s="44">
        <v>23</v>
      </c>
      <c r="B62" s="53" t="s">
        <v>103</v>
      </c>
      <c r="C62" s="46">
        <v>158852.62</v>
      </c>
      <c r="D62" s="46">
        <v>143249.94</v>
      </c>
      <c r="E62" s="47">
        <v>120587.9</v>
      </c>
      <c r="F62" s="47">
        <v>83281.3</v>
      </c>
      <c r="G62" s="48">
        <v>83281.3</v>
      </c>
      <c r="H62" s="48">
        <v>84483.26</v>
      </c>
      <c r="I62" s="48">
        <v>85731.78</v>
      </c>
      <c r="J62" s="48">
        <v>87084.12</v>
      </c>
      <c r="K62" s="48">
        <v>88502.84</v>
      </c>
      <c r="L62" s="48">
        <v>90038.05</v>
      </c>
      <c r="M62" s="48">
        <v>91667.71</v>
      </c>
      <c r="N62" s="48">
        <v>93399.31</v>
      </c>
      <c r="O62" s="48">
        <v>95269.88</v>
      </c>
      <c r="P62" s="48">
        <v>97244.43</v>
      </c>
      <c r="Q62" s="54"/>
      <c r="R62" s="55"/>
      <c r="S62" s="56"/>
      <c r="T62" s="56"/>
      <c r="U62" s="57" t="s">
        <v>75</v>
      </c>
      <c r="V62" s="48">
        <v>99375.67</v>
      </c>
      <c r="W62" s="48">
        <v>101629.82</v>
      </c>
      <c r="X62" s="48">
        <v>104060.9</v>
      </c>
      <c r="Y62" s="48">
        <v>106636.54</v>
      </c>
    </row>
    <row r="63" spans="1:25" ht="51.75" customHeight="1">
      <c r="A63" s="44">
        <v>24</v>
      </c>
      <c r="B63" s="53" t="s">
        <v>104</v>
      </c>
      <c r="C63" s="46">
        <v>68689.440000000002</v>
      </c>
      <c r="D63" s="46">
        <v>79879.91</v>
      </c>
      <c r="E63" s="47">
        <v>85740.3</v>
      </c>
      <c r="F63" s="47">
        <v>92574.6</v>
      </c>
      <c r="G63" s="48">
        <v>88033.7</v>
      </c>
      <c r="H63" s="48">
        <v>89304.25</v>
      </c>
      <c r="I63" s="48">
        <v>90624.02</v>
      </c>
      <c r="J63" s="48">
        <v>92053.52</v>
      </c>
      <c r="K63" s="48">
        <v>93553.2</v>
      </c>
      <c r="L63" s="48">
        <v>95176.02</v>
      </c>
      <c r="M63" s="48">
        <v>96898.68</v>
      </c>
      <c r="N63" s="48">
        <v>98729.09</v>
      </c>
      <c r="O63" s="48">
        <v>100706.4</v>
      </c>
      <c r="P63" s="48">
        <v>102793.63</v>
      </c>
      <c r="Q63" s="54"/>
      <c r="R63" s="55"/>
      <c r="S63" s="56"/>
      <c r="T63" s="56"/>
      <c r="U63" s="57" t="s">
        <v>105</v>
      </c>
      <c r="V63" s="48">
        <v>105046.49</v>
      </c>
      <c r="W63" s="48">
        <v>107429.26</v>
      </c>
      <c r="X63" s="48">
        <v>109999.07</v>
      </c>
      <c r="Y63" s="48">
        <v>112721.69</v>
      </c>
    </row>
    <row r="64" spans="1:25" s="43" customFormat="1">
      <c r="A64" s="36" t="s">
        <v>106</v>
      </c>
      <c r="B64" s="59" t="s">
        <v>107</v>
      </c>
      <c r="C64" s="60">
        <v>41332.21</v>
      </c>
      <c r="D64" s="60">
        <v>65132.6</v>
      </c>
      <c r="E64" s="61">
        <v>44048.9</v>
      </c>
      <c r="F64" s="61">
        <f>79103.8-36000</f>
        <v>43103.8</v>
      </c>
      <c r="G64" s="62">
        <f>119583.9-74274.8</f>
        <v>45309.099999999991</v>
      </c>
      <c r="H64" s="63">
        <v>45963.03</v>
      </c>
      <c r="I64" s="63">
        <v>46642.28</v>
      </c>
      <c r="J64" s="63">
        <v>47378.02</v>
      </c>
      <c r="K64" s="63">
        <v>48149.87</v>
      </c>
      <c r="L64" s="63">
        <v>48985.1</v>
      </c>
      <c r="M64" s="63">
        <v>49871.72</v>
      </c>
      <c r="N64" s="63">
        <v>50813.79</v>
      </c>
      <c r="O64" s="63">
        <v>51831.47</v>
      </c>
      <c r="P64" s="63">
        <v>52905.73</v>
      </c>
      <c r="Q64" s="64"/>
      <c r="R64" s="65"/>
      <c r="S64" s="66"/>
      <c r="T64" s="66"/>
      <c r="U64" s="67"/>
      <c r="V64" s="63">
        <v>54065.22</v>
      </c>
      <c r="W64" s="63">
        <v>55291.59</v>
      </c>
      <c r="X64" s="63">
        <v>56614.22</v>
      </c>
      <c r="Y64" s="63">
        <v>58015.49</v>
      </c>
    </row>
    <row r="65" spans="1:25" s="43" customFormat="1" ht="13.5" thickBot="1">
      <c r="A65" s="36"/>
      <c r="B65" s="75" t="s">
        <v>108</v>
      </c>
      <c r="C65" s="76">
        <f>C64+C39</f>
        <v>3109478.4800000004</v>
      </c>
      <c r="D65" s="76">
        <f>D64+D39</f>
        <v>3212337.3900000006</v>
      </c>
      <c r="E65" s="76">
        <f t="shared" ref="E65:P65" si="5">SUM(E40:E64)</f>
        <v>3039746.7999999989</v>
      </c>
      <c r="F65" s="76">
        <f t="shared" si="5"/>
        <v>2857020.9999999995</v>
      </c>
      <c r="G65" s="77">
        <f t="shared" si="5"/>
        <v>2868243.8</v>
      </c>
      <c r="H65" s="77">
        <f t="shared" si="5"/>
        <v>2909639.88</v>
      </c>
      <c r="I65" s="77">
        <f t="shared" si="5"/>
        <v>2952639.4999999991</v>
      </c>
      <c r="J65" s="77">
        <f t="shared" si="5"/>
        <v>2999214.4899999993</v>
      </c>
      <c r="K65" s="78">
        <f t="shared" si="5"/>
        <v>3048075.9000000008</v>
      </c>
      <c r="L65" s="78">
        <f t="shared" si="5"/>
        <v>3100949.21</v>
      </c>
      <c r="M65" s="78">
        <f t="shared" si="5"/>
        <v>3157075.4300000011</v>
      </c>
      <c r="N65" s="78">
        <f t="shared" si="5"/>
        <v>3216712.4000000008</v>
      </c>
      <c r="O65" s="78">
        <f t="shared" si="5"/>
        <v>3281135.6900000004</v>
      </c>
      <c r="P65" s="78">
        <f t="shared" si="5"/>
        <v>3349140.1</v>
      </c>
      <c r="Q65" s="79"/>
      <c r="R65" s="80"/>
      <c r="S65" s="81"/>
      <c r="T65" s="81"/>
      <c r="U65" s="82"/>
      <c r="V65" s="78">
        <f>SUM(V40:V64)</f>
        <v>3422540.7800000007</v>
      </c>
      <c r="W65" s="78">
        <f>SUM(W40:W64)</f>
        <v>3500174.61</v>
      </c>
      <c r="X65" s="78">
        <f>SUM(X40:X64)</f>
        <v>3583901.9999999991</v>
      </c>
      <c r="Y65" s="78">
        <f>SUM(Y40:Y64)</f>
        <v>3672608.19</v>
      </c>
    </row>
  </sheetData>
  <mergeCells count="36">
    <mergeCell ref="V8:V9"/>
    <mergeCell ref="W8:W9"/>
    <mergeCell ref="X8:X9"/>
    <mergeCell ref="Y8:Y9"/>
    <mergeCell ref="B10:Y10"/>
    <mergeCell ref="E8:E9"/>
    <mergeCell ref="F8:F9"/>
    <mergeCell ref="G8:G9"/>
    <mergeCell ref="B38:Y38"/>
    <mergeCell ref="N8:N9"/>
    <mergeCell ref="O8:O9"/>
    <mergeCell ref="P8:P9"/>
    <mergeCell ref="Q8:R8"/>
    <mergeCell ref="S8:T8"/>
    <mergeCell ref="U8:U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A5:Y5"/>
    <mergeCell ref="A6:Y6"/>
    <mergeCell ref="B7:I7"/>
    <mergeCell ref="N7:O7"/>
    <mergeCell ref="P7:Q7"/>
    <mergeCell ref="X7:Y7"/>
    <mergeCell ref="A4:Y4"/>
    <mergeCell ref="L1:P1"/>
    <mergeCell ref="X1:Y1"/>
    <mergeCell ref="P2:Y2"/>
    <mergeCell ref="A3:K3"/>
    <mergeCell ref="P3:Y3"/>
  </mergeCells>
  <pageMargins left="0.78740157480314965" right="0.39370078740157483" top="0.78740157480314965" bottom="0.78740157480314965" header="0.31496062992125984" footer="0.31496062992125984"/>
  <pageSetup paperSize="9" scale="55" firstPageNumber="706" fitToHeight="0" orientation="landscape" useFirstPageNumber="1" r:id="rId1"/>
  <headerFooter scaleWithDoc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2'!Заголовки_для_печати</vt:lpstr>
      <vt:lpstr>'Приложение 1'!Область_печати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Любивая</dc:creator>
  <cp:lastModifiedBy>Савицкая Р.А.</cp:lastModifiedBy>
  <cp:lastPrinted>2020-11-09T05:39:59Z</cp:lastPrinted>
  <dcterms:created xsi:type="dcterms:W3CDTF">2020-01-10T10:20:35Z</dcterms:created>
  <dcterms:modified xsi:type="dcterms:W3CDTF">2022-11-03T03:38:17Z</dcterms:modified>
</cp:coreProperties>
</file>