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ный проект Дума 2025-2027\"/>
    </mc:Choice>
  </mc:AlternateContent>
  <xr:revisionPtr revIDLastSave="0" documentId="13_ncr:1_{83ACD3B6-23B4-44DA-B839-2CF76102C5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7" r:id="rId1"/>
  </sheets>
  <definedNames>
    <definedName name="_xlnm.Print_Titles" localSheetId="0">'3'!$6:$8</definedName>
    <definedName name="_xlnm.Print_Area" localSheetId="0">'3'!$A$1:$K$66</definedName>
  </definedNames>
  <calcPr calcId="191029" iterate="1"/>
</workbook>
</file>

<file path=xl/calcChain.xml><?xml version="1.0" encoding="utf-8"?>
<calcChain xmlns="http://schemas.openxmlformats.org/spreadsheetml/2006/main">
  <c r="F9" i="7" l="1"/>
  <c r="K9" i="7"/>
  <c r="J9" i="7"/>
  <c r="I9" i="7"/>
  <c r="K10" i="7"/>
  <c r="J10" i="7"/>
  <c r="I10" i="7"/>
  <c r="I11" i="7"/>
  <c r="K11" i="7"/>
  <c r="J11" i="7"/>
  <c r="D19" i="7"/>
  <c r="K23" i="7" l="1"/>
  <c r="J23" i="7"/>
  <c r="I23" i="7"/>
  <c r="F10" i="7" l="1"/>
  <c r="G10" i="7"/>
  <c r="H10" i="7"/>
  <c r="F21" i="7"/>
  <c r="G21" i="7"/>
  <c r="H21" i="7"/>
  <c r="F25" i="7"/>
  <c r="G25" i="7"/>
  <c r="H25" i="7"/>
  <c r="F33" i="7"/>
  <c r="G33" i="7"/>
  <c r="H33" i="7"/>
  <c r="F38" i="7"/>
  <c r="G38" i="7"/>
  <c r="H38" i="7"/>
  <c r="F40" i="7"/>
  <c r="G40" i="7"/>
  <c r="H40" i="7"/>
  <c r="F46" i="7"/>
  <c r="G46" i="7"/>
  <c r="H46" i="7"/>
  <c r="F49" i="7"/>
  <c r="G49" i="7"/>
  <c r="H49" i="7"/>
  <c r="F52" i="7"/>
  <c r="G52" i="7"/>
  <c r="H52" i="7"/>
  <c r="F57" i="7"/>
  <c r="G57" i="7"/>
  <c r="H57" i="7"/>
  <c r="F62" i="7"/>
  <c r="G62" i="7"/>
  <c r="H62" i="7"/>
  <c r="F65" i="7"/>
  <c r="G65" i="7"/>
  <c r="H65" i="7"/>
  <c r="G9" i="7" l="1"/>
  <c r="H9" i="7"/>
  <c r="E65" i="7"/>
  <c r="E62" i="7"/>
  <c r="E57" i="7"/>
  <c r="E52" i="7"/>
  <c r="E49" i="7"/>
  <c r="E46" i="7"/>
  <c r="E40" i="7"/>
  <c r="E38" i="7"/>
  <c r="E33" i="7"/>
  <c r="E25" i="7"/>
  <c r="E21" i="7"/>
  <c r="E10" i="7"/>
  <c r="D49" i="7"/>
  <c r="K60" i="7"/>
  <c r="J60" i="7"/>
  <c r="I60" i="7"/>
  <c r="I16" i="7"/>
  <c r="K16" i="7"/>
  <c r="J16" i="7"/>
  <c r="D33" i="7"/>
  <c r="E9" i="7" l="1"/>
  <c r="K28" i="7"/>
  <c r="J28" i="7"/>
  <c r="I28" i="7"/>
  <c r="I53" i="7"/>
  <c r="K53" i="7"/>
  <c r="J53" i="7"/>
  <c r="K39" i="7"/>
  <c r="J39" i="7"/>
  <c r="I39" i="7"/>
  <c r="D52" i="7" l="1"/>
  <c r="D38" i="7"/>
  <c r="K12" i="7"/>
  <c r="K13" i="7"/>
  <c r="K14" i="7"/>
  <c r="K15" i="7"/>
  <c r="K17" i="7"/>
  <c r="K18" i="7"/>
  <c r="K22" i="7"/>
  <c r="K24" i="7"/>
  <c r="K26" i="7"/>
  <c r="K27" i="7"/>
  <c r="K29" i="7"/>
  <c r="K30" i="7"/>
  <c r="K31" i="7"/>
  <c r="K32" i="7"/>
  <c r="K34" i="7"/>
  <c r="K35" i="7"/>
  <c r="K36" i="7"/>
  <c r="K37" i="7"/>
  <c r="K41" i="7"/>
  <c r="K42" i="7"/>
  <c r="K43" i="7"/>
  <c r="K44" i="7"/>
  <c r="K45" i="7"/>
  <c r="K47" i="7"/>
  <c r="K48" i="7"/>
  <c r="K51" i="7"/>
  <c r="K54" i="7"/>
  <c r="K55" i="7"/>
  <c r="K56" i="7"/>
  <c r="K58" i="7"/>
  <c r="K59" i="7"/>
  <c r="K61" i="7"/>
  <c r="K63" i="7"/>
  <c r="K64" i="7"/>
  <c r="K66" i="7"/>
  <c r="J12" i="7"/>
  <c r="J13" i="7"/>
  <c r="J14" i="7"/>
  <c r="J15" i="7"/>
  <c r="J17" i="7"/>
  <c r="J18" i="7"/>
  <c r="J22" i="7"/>
  <c r="J24" i="7"/>
  <c r="J26" i="7"/>
  <c r="J27" i="7"/>
  <c r="J29" i="7"/>
  <c r="J30" i="7"/>
  <c r="J31" i="7"/>
  <c r="J32" i="7"/>
  <c r="J34" i="7"/>
  <c r="J35" i="7"/>
  <c r="J36" i="7"/>
  <c r="J37" i="7"/>
  <c r="J41" i="7"/>
  <c r="J42" i="7"/>
  <c r="J43" i="7"/>
  <c r="J44" i="7"/>
  <c r="J45" i="7"/>
  <c r="J47" i="7"/>
  <c r="J48" i="7"/>
  <c r="J51" i="7"/>
  <c r="J54" i="7"/>
  <c r="J55" i="7"/>
  <c r="J56" i="7"/>
  <c r="J58" i="7"/>
  <c r="J59" i="7"/>
  <c r="J61" i="7"/>
  <c r="J63" i="7"/>
  <c r="J64" i="7"/>
  <c r="J66" i="7"/>
  <c r="I12" i="7"/>
  <c r="I13" i="7"/>
  <c r="I14" i="7"/>
  <c r="I15" i="7"/>
  <c r="I17" i="7"/>
  <c r="I18" i="7"/>
  <c r="I22" i="7"/>
  <c r="I24" i="7"/>
  <c r="I26" i="7"/>
  <c r="I27" i="7"/>
  <c r="I29" i="7"/>
  <c r="I30" i="7"/>
  <c r="I31" i="7"/>
  <c r="I32" i="7"/>
  <c r="I34" i="7"/>
  <c r="I35" i="7"/>
  <c r="I36" i="7"/>
  <c r="I37" i="7"/>
  <c r="I41" i="7"/>
  <c r="I42" i="7"/>
  <c r="I43" i="7"/>
  <c r="I44" i="7"/>
  <c r="I45" i="7"/>
  <c r="I47" i="7"/>
  <c r="I48" i="7"/>
  <c r="I51" i="7"/>
  <c r="I54" i="7"/>
  <c r="I55" i="7"/>
  <c r="I56" i="7"/>
  <c r="I58" i="7"/>
  <c r="I59" i="7"/>
  <c r="I61" i="7"/>
  <c r="I63" i="7"/>
  <c r="I64" i="7"/>
  <c r="I66" i="7"/>
  <c r="D65" i="7"/>
  <c r="D62" i="7"/>
  <c r="D57" i="7"/>
  <c r="D46" i="7"/>
  <c r="D40" i="7"/>
  <c r="D25" i="7"/>
  <c r="D21" i="7"/>
  <c r="K52" i="7" l="1"/>
  <c r="J52" i="7"/>
  <c r="I52" i="7"/>
  <c r="I65" i="7"/>
  <c r="K40" i="7"/>
  <c r="K21" i="7"/>
  <c r="I49" i="7"/>
  <c r="I25" i="7"/>
  <c r="I33" i="7"/>
  <c r="J40" i="7"/>
  <c r="J65" i="7"/>
  <c r="I21" i="7"/>
  <c r="J25" i="7"/>
  <c r="J49" i="7"/>
  <c r="J33" i="7"/>
  <c r="J21" i="7"/>
  <c r="K25" i="7"/>
  <c r="K33" i="7"/>
  <c r="I40" i="7"/>
  <c r="K49" i="7"/>
  <c r="I57" i="7"/>
  <c r="K65" i="7"/>
  <c r="K57" i="7"/>
  <c r="K46" i="7"/>
  <c r="K38" i="7"/>
  <c r="J46" i="7"/>
  <c r="J38" i="7"/>
  <c r="I38" i="7"/>
  <c r="J62" i="7"/>
  <c r="I62" i="7"/>
  <c r="J57" i="7"/>
  <c r="K62" i="7"/>
  <c r="I46" i="7"/>
  <c r="D10" i="7" l="1"/>
  <c r="D9" i="7" s="1"/>
</calcChain>
</file>

<file path=xl/sharedStrings.xml><?xml version="1.0" encoding="utf-8"?>
<sst xmlns="http://schemas.openxmlformats.org/spreadsheetml/2006/main" count="77" uniqueCount="77">
  <si>
    <t>Дорожное хозяйство (дорожные фонды)</t>
  </si>
  <si>
    <t>Национальная экономика</t>
  </si>
  <si>
    <t>Пр</t>
  </si>
  <si>
    <t>Рз</t>
  </si>
  <si>
    <t>Наименование</t>
  </si>
  <si>
    <t>(тыс.рублей)</t>
  </si>
  <si>
    <t>прирост (+), снижение (-)</t>
  </si>
  <si>
    <t>РАСХОДЫ - 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</si>
  <si>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</si>
  <si>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</si>
  <si>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</si>
  <si>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</si>
  <si>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</si>
  <si>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</si>
  <si>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</si>
  <si>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</si>
  <si>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</si>
  <si>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</si>
  <si>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</si>
  <si>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</si>
  <si>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Транспорт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</si>
  <si>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</si>
  <si>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</si>
  <si>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</si>
  <si>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</si>
  <si>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</si>
  <si>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</si>
  <si>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</si>
  <si>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</si>
  <si>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</si>
  <si>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</si>
  <si>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</si>
  <si>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</si>
  <si>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</si>
  <si>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</si>
  <si>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</si>
  <si>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</si>
  <si>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</si>
  <si>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</si>
  <si>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</si>
  <si>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</si>
  <si>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</si>
  <si>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</si>
  <si>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</si>
  <si>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</si>
  <si>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</si>
  <si>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</si>
  <si>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</si>
  <si>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</si>
  <si>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</si>
  <si>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</si>
  <si>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</si>
  <si>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 xml:space="preserve">ОБСЛУЖИВАНИЕ ГОСУДАРСТВЕННОГО И МУНИЦИПАЛЬНОГО ДОЛГА </t>
  </si>
  <si>
    <t>Пенсионное обеспечение</t>
  </si>
  <si>
    <t xml:space="preserve">к пояснительной записке по расходам </t>
  </si>
  <si>
    <t>Лесное хозяйство</t>
  </si>
  <si>
    <t>Обеспечение проведения выборов и референдумов</t>
  </si>
  <si>
    <t>Спорт высших достижений</t>
  </si>
  <si>
    <t>Санитарно-эпидемиологическое благополучие</t>
  </si>
  <si>
    <t>Обслуживание государственного внутреннего (муниципального) долга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</si>
  <si>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</si>
  <si>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</si>
  <si>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НАЦИОНАЛЬНАЯ ОБОРОНА</t>
  </si>
  <si>
    <t>Мобилизационная и вневойсковая подготовка</t>
  </si>
  <si>
    <t>9= 6-5</t>
  </si>
  <si>
    <t>10= 7-6</t>
  </si>
  <si>
    <t>11=8-7</t>
  </si>
  <si>
    <t xml:space="preserve">Прирост (+), снижение (-) расходов бюджета города Радужный на 2025-2026 годы
по сравнению с предыдущим годом в разрезе разделов, подразделов классификации расходов бюджетов
</t>
  </si>
  <si>
    <t>2024 год (утверждено решением Думы от 12.12.2023 № 314)</t>
  </si>
  <si>
    <t>2023 год (отчет)    (утверждено Решением Думы от 25.04.2024 № 344)</t>
  </si>
  <si>
    <t>2025 год (уточненный проект)</t>
  </si>
  <si>
    <t>2026год (уточненный проект)</t>
  </si>
  <si>
    <t>2027 год (уточненный проект)</t>
  </si>
  <si>
    <t xml:space="preserve">2025 год (уточненный) к 2024 году </t>
  </si>
  <si>
    <t>2026 год (уточненный) к 2025 году (уточненному)</t>
  </si>
  <si>
    <t>2027 год Уточненный к 2026 году (уточненному)</t>
  </si>
  <si>
    <t>Приложение №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</si>
</sst>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00"/>
    <numFmt numFmtId="167" formatCode="0000"/>
    <numFmt numFmtId="168" formatCode="#,##0.00_р_.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/>
  </cellStyleXfs>
  <cellXfs count="57">
    <xf numFmtId="0" fontId="0" fillId="0" borderId="0" xfId="0"/>
    <xf numFmtId="167" fontId="3" fillId="2" borderId="9" xfId="1" applyNumberFormat="1" applyFont="1" applyFill="1" applyBorder="1" applyAlignment="1" applyProtection="1">
      <alignment wrapText="1"/>
      <protection hidden="1"/>
    </xf>
    <xf numFmtId="167" fontId="5" fillId="2" borderId="9" xfId="1" applyNumberFormat="1" applyFont="1" applyFill="1" applyBorder="1" applyAlignment="1" applyProtection="1">
      <alignment wrapText="1"/>
      <protection hidden="1"/>
    </xf>
    <xf numFmtId="168" fontId="5" fillId="2" borderId="8" xfId="1" applyNumberFormat="1" applyFont="1" applyFill="1" applyBorder="1" applyAlignment="1" applyProtection="1">
      <alignment horizontal="right"/>
      <protection hidden="1"/>
    </xf>
    <xf numFmtId="168" fontId="5" fillId="2" borderId="7" xfId="1" applyNumberFormat="1" applyFont="1" applyFill="1" applyBorder="1" applyAlignment="1" applyProtection="1">
      <alignment horizontal="right"/>
      <protection hidden="1"/>
    </xf>
    <xf numFmtId="168" fontId="5" fillId="2" borderId="8" xfId="1" applyNumberFormat="1" applyFont="1" applyFill="1" applyBorder="1" applyProtection="1">
      <protection hidden="1"/>
    </xf>
    <xf numFmtId="168" fontId="5" fillId="2" borderId="7" xfId="1" applyNumberFormat="1" applyFont="1" applyFill="1" applyBorder="1" applyProtection="1">
      <protection hidden="1"/>
    </xf>
    <xf numFmtId="168" fontId="11" fillId="2" borderId="9" xfId="0" applyNumberFormat="1" applyFont="1" applyFill="1" applyBorder="1"/>
    <xf numFmtId="168" fontId="11" fillId="2" borderId="7" xfId="0" applyNumberFormat="1" applyFont="1" applyFill="1" applyBorder="1"/>
    <xf numFmtId="0" fontId="8" fillId="2" borderId="0" xfId="0" applyFont="1" applyFill="1"/>
    <xf numFmtId="0" fontId="2" fillId="2" borderId="0" xfId="2" applyFont="1" applyFill="1"/>
    <xf numFmtId="0" fontId="5" fillId="2" borderId="0" xfId="2" applyFont="1" applyFill="1" applyAlignment="1">
      <alignment horizontal="right" wrapText="1"/>
    </xf>
    <xf numFmtId="0" fontId="8" fillId="2" borderId="0" xfId="0" applyFont="1" applyFill="1" applyAlignment="1">
      <alignment horizontal="right"/>
    </xf>
    <xf numFmtId="0" fontId="12" fillId="2" borderId="1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11" fillId="2" borderId="18" xfId="0" applyFont="1" applyFill="1" applyBorder="1" applyAlignment="1">
      <alignment wrapText="1"/>
    </xf>
    <xf numFmtId="0" fontId="11" fillId="2" borderId="12" xfId="0" applyFont="1" applyFill="1" applyBorder="1" applyAlignment="1">
      <alignment horizontal="center"/>
    </xf>
    <xf numFmtId="168" fontId="11" fillId="2" borderId="12" xfId="0" applyNumberFormat="1" applyFont="1" applyFill="1" applyBorder="1" applyAlignment="1">
      <alignment horizontal="right"/>
    </xf>
    <xf numFmtId="168" fontId="11" fillId="2" borderId="13" xfId="0" applyNumberFormat="1" applyFont="1" applyFill="1" applyBorder="1" applyAlignment="1">
      <alignment horizontal="right"/>
    </xf>
    <xf numFmtId="4" fontId="8" fillId="2" borderId="0" xfId="0" applyNumberFormat="1" applyFont="1" applyFill="1"/>
    <xf numFmtId="167" fontId="3" fillId="2" borderId="10" xfId="1" applyNumberFormat="1" applyFont="1" applyFill="1" applyBorder="1" applyAlignment="1" applyProtection="1">
      <alignment wrapText="1"/>
      <protection hidden="1"/>
    </xf>
    <xf numFmtId="166" fontId="3" fillId="2" borderId="9" xfId="1" applyNumberFormat="1" applyFont="1" applyFill="1" applyBorder="1" applyAlignment="1" applyProtection="1">
      <alignment horizontal="center"/>
      <protection hidden="1"/>
    </xf>
    <xf numFmtId="168" fontId="11" fillId="2" borderId="9" xfId="0" applyNumberFormat="1" applyFont="1" applyFill="1" applyBorder="1" applyAlignment="1">
      <alignment horizontal="right"/>
    </xf>
    <xf numFmtId="168" fontId="11" fillId="2" borderId="7" xfId="0" applyNumberFormat="1" applyFont="1" applyFill="1" applyBorder="1" applyAlignment="1">
      <alignment horizontal="right"/>
    </xf>
    <xf numFmtId="167" fontId="5" fillId="2" borderId="10" xfId="1" applyNumberFormat="1" applyFont="1" applyFill="1" applyBorder="1" applyAlignment="1" applyProtection="1">
      <alignment wrapText="1"/>
      <protection hidden="1"/>
    </xf>
    <xf numFmtId="166" fontId="5" fillId="2" borderId="9" xfId="1" applyNumberFormat="1" applyFont="1" applyFill="1" applyBorder="1" applyAlignment="1" applyProtection="1">
      <alignment horizontal="center"/>
      <protection hidden="1"/>
    </xf>
    <xf numFmtId="168" fontId="3" fillId="2" borderId="8" xfId="1" applyNumberFormat="1" applyFont="1" applyFill="1" applyBorder="1" applyAlignment="1" applyProtection="1">
      <alignment horizontal="right"/>
      <protection hidden="1"/>
    </xf>
    <xf numFmtId="168" fontId="9" fillId="2" borderId="9" xfId="0" applyNumberFormat="1" applyFont="1" applyFill="1" applyBorder="1"/>
    <xf numFmtId="168" fontId="9" fillId="2" borderId="7" xfId="0" applyNumberFormat="1" applyFont="1" applyFill="1" applyBorder="1"/>
    <xf numFmtId="167" fontId="5" fillId="2" borderId="6" xfId="1" applyNumberFormat="1" applyFont="1" applyFill="1" applyBorder="1" applyAlignment="1" applyProtection="1">
      <alignment wrapText="1"/>
      <protection hidden="1"/>
    </xf>
    <xf numFmtId="166" fontId="5" fillId="2" borderId="1" xfId="1" applyNumberFormat="1" applyFont="1" applyFill="1" applyBorder="1" applyAlignment="1" applyProtection="1">
      <alignment horizontal="center"/>
      <protection hidden="1"/>
    </xf>
    <xf numFmtId="168" fontId="5" fillId="2" borderId="2" xfId="1" applyNumberFormat="1" applyFont="1" applyFill="1" applyBorder="1" applyProtection="1">
      <protection hidden="1"/>
    </xf>
    <xf numFmtId="168" fontId="5" fillId="2" borderId="5" xfId="1" applyNumberFormat="1" applyFont="1" applyFill="1" applyBorder="1" applyProtection="1">
      <protection hidden="1"/>
    </xf>
    <xf numFmtId="168" fontId="5" fillId="0" borderId="8" xfId="1" applyNumberFormat="1" applyFont="1" applyBorder="1" applyAlignment="1" applyProtection="1">
      <alignment horizontal="right"/>
      <protection hidden="1"/>
    </xf>
    <xf numFmtId="0" fontId="8" fillId="0" borderId="0" xfId="0" applyFont="1"/>
    <xf numFmtId="0" fontId="9" fillId="0" borderId="16" xfId="0" applyFont="1" applyBorder="1" applyAlignment="1">
      <alignment horizontal="center"/>
    </xf>
    <xf numFmtId="168" fontId="11" fillId="0" borderId="12" xfId="0" applyNumberFormat="1" applyFont="1" applyBorder="1" applyAlignment="1">
      <alignment horizontal="right"/>
    </xf>
    <xf numFmtId="168" fontId="11" fillId="0" borderId="9" xfId="0" applyNumberFormat="1" applyFont="1" applyBorder="1" applyAlignment="1">
      <alignment horizontal="right"/>
    </xf>
    <xf numFmtId="168" fontId="5" fillId="0" borderId="8" xfId="1" applyNumberFormat="1" applyFont="1" applyBorder="1" applyProtection="1">
      <protection hidden="1"/>
    </xf>
    <xf numFmtId="168" fontId="11" fillId="0" borderId="9" xfId="0" applyNumberFormat="1" applyFont="1" applyBorder="1"/>
    <xf numFmtId="168" fontId="5" fillId="0" borderId="9" xfId="0" applyNumberFormat="1" applyFont="1" applyBorder="1"/>
    <xf numFmtId="168" fontId="5" fillId="0" borderId="8" xfId="0" applyNumberFormat="1" applyFont="1" applyBorder="1"/>
    <xf numFmtId="168" fontId="5" fillId="0" borderId="19" xfId="0" applyNumberFormat="1" applyFont="1" applyBorder="1"/>
    <xf numFmtId="168" fontId="5" fillId="0" borderId="2" xfId="1" applyNumberFormat="1" applyFont="1" applyBorder="1" applyProtection="1">
      <protection hidden="1"/>
    </xf>
    <xf numFmtId="0" fontId="5" fillId="2" borderId="0" xfId="2" applyFont="1" applyFill="1" applyAlignment="1">
      <alignment horizontal="right"/>
    </xf>
    <xf numFmtId="0" fontId="5" fillId="2" borderId="0" xfId="2" applyFont="1" applyFill="1" applyAlignment="1">
      <alignment horizontal="right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0" fontId="12" fillId="2" borderId="14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4" fillId="2" borderId="11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" xfId="5" xr:uid="{00000000-0005-0000-0000-000002000000}"/>
    <cellStyle name="Обычный 3" xfId="2" xr:uid="{00000000-0005-0000-0000-000003000000}"/>
    <cellStyle name="Тысячи [0]_Лист1" xfId="3" xr:uid="{00000000-0005-0000-0000-000004000000}"/>
    <cellStyle name="Тысячи_Лист1" xfId="4" xr:uid="{00000000-0005-0000-0000-000005000000}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9"/>
  <sheetViews>
    <sheetView tabSelected="1" zoomScaleNormal="100" workbookViewId="0">
      <pane xSplit="3" ySplit="7" topLeftCell="D8" activePane="bottomRight" state="frozen"/>
      <selection pane="topRight" activeCell="D1" sqref="D1"/>
      <selection pane="bottomLeft" activeCell="A7" sqref="A7"/>
      <selection pane="bottomRight" activeCell="A6" sqref="A6:A7"/>
    </sheetView>
  </sheetViews>
  <sheetFormatPr defaultColWidth="9.140625" defaultRowHeight="15" x14ac:dyDescent="0.25"/>
  <cols>
    <col min="1" max="1" width="51.5703125" style="9" customWidth="1"/>
    <col min="2" max="2" width="8" style="9" customWidth="1"/>
    <col min="3" max="3" width="8.140625" style="9" customWidth="1"/>
    <col min="4" max="4" width="20.42578125" style="9" customWidth="1"/>
    <col min="5" max="5" width="20.28515625" style="9" customWidth="1"/>
    <col min="6" max="7" width="17.140625" style="35" customWidth="1"/>
    <col min="8" max="8" width="16.85546875" style="35" customWidth="1"/>
    <col min="9" max="9" width="16.28515625" style="9" customWidth="1"/>
    <col min="10" max="10" width="15.85546875" style="9" customWidth="1"/>
    <col min="11" max="11" width="16.85546875" style="9" customWidth="1"/>
    <col min="12" max="12" width="9.140625" style="9"/>
    <col min="13" max="13" width="10" style="9" bestFit="1" customWidth="1"/>
    <col min="14" max="14" width="9.7109375" style="9" bestFit="1" customWidth="1"/>
    <col min="15" max="16384" width="9.140625" style="9"/>
  </cols>
  <sheetData>
    <row r="1" spans="1:15" ht="15.75" x14ac:dyDescent="0.25">
      <c r="J1" s="45" t="s">
        <v>76</v>
      </c>
      <c r="K1" s="45"/>
      <c r="L1" s="10"/>
    </row>
    <row r="2" spans="1:15" ht="18" customHeight="1" x14ac:dyDescent="0.25">
      <c r="I2" s="46" t="s">
        <v>54</v>
      </c>
      <c r="J2" s="46"/>
      <c r="K2" s="46"/>
      <c r="L2" s="10"/>
    </row>
    <row r="3" spans="1:15" ht="18" customHeight="1" x14ac:dyDescent="0.25">
      <c r="I3" s="11"/>
      <c r="J3" s="11"/>
      <c r="K3" s="11"/>
      <c r="L3" s="10"/>
    </row>
    <row r="4" spans="1:15" ht="54.75" customHeight="1" x14ac:dyDescent="0.3">
      <c r="A4" s="52" t="s">
        <v>67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5" ht="15.75" thickBot="1" x14ac:dyDescent="0.3">
      <c r="K5" s="12" t="s">
        <v>5</v>
      </c>
    </row>
    <row r="6" spans="1:15" ht="15.75" thickBot="1" x14ac:dyDescent="0.3">
      <c r="A6" s="53" t="s">
        <v>4</v>
      </c>
      <c r="B6" s="53" t="s">
        <v>3</v>
      </c>
      <c r="C6" s="53" t="s">
        <v>2</v>
      </c>
      <c r="D6" s="47" t="s">
        <v>69</v>
      </c>
      <c r="E6" s="55" t="s">
        <v>68</v>
      </c>
      <c r="F6" s="47" t="s">
        <v>70</v>
      </c>
      <c r="G6" s="47" t="s">
        <v>71</v>
      </c>
      <c r="H6" s="47" t="s">
        <v>72</v>
      </c>
      <c r="I6" s="49" t="s">
        <v>6</v>
      </c>
      <c r="J6" s="50"/>
      <c r="K6" s="51"/>
    </row>
    <row r="7" spans="1:15" ht="63.75" customHeight="1" thickBot="1" x14ac:dyDescent="0.3">
      <c r="A7" s="54"/>
      <c r="B7" s="54"/>
      <c r="C7" s="54"/>
      <c r="D7" s="48"/>
      <c r="E7" s="56"/>
      <c r="F7" s="48"/>
      <c r="G7" s="48"/>
      <c r="H7" s="48"/>
      <c r="I7" s="13" t="s">
        <v>73</v>
      </c>
      <c r="J7" s="13" t="s">
        <v>74</v>
      </c>
      <c r="K7" s="13" t="s">
        <v>75</v>
      </c>
    </row>
    <row r="8" spans="1:15" ht="16.5" thickBot="1" x14ac:dyDescent="0.3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36">
        <v>6</v>
      </c>
      <c r="G8" s="36">
        <v>7</v>
      </c>
      <c r="H8" s="36">
        <v>8</v>
      </c>
      <c r="I8" s="15" t="s">
        <v>64</v>
      </c>
      <c r="J8" s="15" t="s">
        <v>65</v>
      </c>
      <c r="K8" s="15" t="s">
        <v>66</v>
      </c>
    </row>
    <row r="9" spans="1:15" ht="15.75" x14ac:dyDescent="0.25">
      <c r="A9" s="16" t="s">
        <v>7</v>
      </c>
      <c r="B9" s="17"/>
      <c r="C9" s="17"/>
      <c r="D9" s="18">
        <f>D10+D21+D25+D33+D38+D40+D46+D49+D52+D57+D62+D65+D19</f>
        <v>3424071.5300000003</v>
      </c>
      <c r="E9" s="18">
        <f t="shared" ref="E9:H9" si="0">E10+E21+E25+E33+E38+E40+E46+E49+E52+E57+E62+E65+E19</f>
        <v>3632675.1999999997</v>
      </c>
      <c r="F9" s="37">
        <f>F10+F21+F25+F33+F38+F40+F46+F49+F52+F57+F62+F65+F19</f>
        <v>4430350.5999999996</v>
      </c>
      <c r="G9" s="37">
        <f t="shared" si="0"/>
        <v>3853873.6</v>
      </c>
      <c r="H9" s="37">
        <f t="shared" si="0"/>
        <v>3923017.6</v>
      </c>
      <c r="I9" s="18">
        <f t="shared" ref="I9:K10" si="1">F9-E9</f>
        <v>797675.39999999991</v>
      </c>
      <c r="J9" s="18">
        <f t="shared" si="1"/>
        <v>-576476.99999999953</v>
      </c>
      <c r="K9" s="19">
        <f t="shared" si="1"/>
        <v>69144</v>
      </c>
      <c r="M9" s="20"/>
      <c r="N9" s="20"/>
      <c r="O9" s="20"/>
    </row>
    <row r="10" spans="1:15" ht="15.75" x14ac:dyDescent="0.25">
      <c r="A10" s="21" t="s">
        <v>8</v>
      </c>
      <c r="B10" s="22">
        <v>1</v>
      </c>
      <c r="C10" s="22">
        <v>0</v>
      </c>
      <c r="D10" s="23">
        <f>SUM(D11:D18)</f>
        <v>462336.68</v>
      </c>
      <c r="E10" s="23">
        <f t="shared" ref="E10" si="2">SUM(E11:E18)</f>
        <v>472265.1</v>
      </c>
      <c r="F10" s="38">
        <f t="shared" ref="F10:H10" si="3">SUM(F11:F18)</f>
        <v>520610.1</v>
      </c>
      <c r="G10" s="38">
        <f t="shared" si="3"/>
        <v>529363.30000000005</v>
      </c>
      <c r="H10" s="38">
        <f t="shared" si="3"/>
        <v>579651.69999999995</v>
      </c>
      <c r="I10" s="23">
        <f t="shared" si="1"/>
        <v>48345</v>
      </c>
      <c r="J10" s="23">
        <f t="shared" si="1"/>
        <v>8753.2000000000698</v>
      </c>
      <c r="K10" s="24">
        <f t="shared" si="1"/>
        <v>50288.399999999907</v>
      </c>
    </row>
    <row r="11" spans="1:15" ht="47.25" x14ac:dyDescent="0.25">
      <c r="A11" s="25" t="s">
        <v>9</v>
      </c>
      <c r="B11" s="26">
        <v>1</v>
      </c>
      <c r="C11" s="26">
        <v>2</v>
      </c>
      <c r="D11" s="3">
        <v>9540.34</v>
      </c>
      <c r="E11" s="3">
        <v>7964</v>
      </c>
      <c r="F11" s="34">
        <v>8401</v>
      </c>
      <c r="G11" s="34">
        <v>8650</v>
      </c>
      <c r="H11" s="34">
        <v>8650</v>
      </c>
      <c r="I11" s="3">
        <f t="shared" ref="I11:K11" si="4">F11-E11</f>
        <v>437</v>
      </c>
      <c r="J11" s="3">
        <f t="shared" si="4"/>
        <v>249</v>
      </c>
      <c r="K11" s="4">
        <f t="shared" si="4"/>
        <v>0</v>
      </c>
    </row>
    <row r="12" spans="1:15" ht="66" customHeight="1" x14ac:dyDescent="0.25">
      <c r="A12" s="25" t="s">
        <v>10</v>
      </c>
      <c r="B12" s="26">
        <v>1</v>
      </c>
      <c r="C12" s="26">
        <v>3</v>
      </c>
      <c r="D12" s="3">
        <v>19214.189999999999</v>
      </c>
      <c r="E12" s="3">
        <v>19699</v>
      </c>
      <c r="F12" s="34">
        <v>20615</v>
      </c>
      <c r="G12" s="34">
        <v>21012</v>
      </c>
      <c r="H12" s="34">
        <v>21012</v>
      </c>
      <c r="I12" s="3">
        <f t="shared" ref="I12:I66" si="5">F12-E12</f>
        <v>916</v>
      </c>
      <c r="J12" s="3">
        <f t="shared" ref="J12:J66" si="6">G12-F12</f>
        <v>397</v>
      </c>
      <c r="K12" s="4">
        <f t="shared" ref="K12:K66" si="7">H12-G12</f>
        <v>0</v>
      </c>
    </row>
    <row r="13" spans="1:15" ht="63" x14ac:dyDescent="0.25">
      <c r="A13" s="25" t="s">
        <v>61</v>
      </c>
      <c r="B13" s="26">
        <v>1</v>
      </c>
      <c r="C13" s="26">
        <v>4</v>
      </c>
      <c r="D13" s="3">
        <v>188314.65</v>
      </c>
      <c r="E13" s="3">
        <v>193488</v>
      </c>
      <c r="F13" s="34">
        <v>213183</v>
      </c>
      <c r="G13" s="34">
        <v>215876</v>
      </c>
      <c r="H13" s="34">
        <v>215876</v>
      </c>
      <c r="I13" s="3">
        <f t="shared" si="5"/>
        <v>19695</v>
      </c>
      <c r="J13" s="3">
        <f t="shared" si="6"/>
        <v>2693</v>
      </c>
      <c r="K13" s="4">
        <f t="shared" si="7"/>
        <v>0</v>
      </c>
    </row>
    <row r="14" spans="1:15" ht="15.75" x14ac:dyDescent="0.25">
      <c r="A14" s="25" t="s">
        <v>11</v>
      </c>
      <c r="B14" s="26">
        <v>1</v>
      </c>
      <c r="C14" s="26">
        <v>5</v>
      </c>
      <c r="D14" s="3">
        <v>4.9000000000000004</v>
      </c>
      <c r="E14" s="3">
        <v>3</v>
      </c>
      <c r="F14" s="34">
        <v>3.8</v>
      </c>
      <c r="G14" s="34">
        <v>36.4</v>
      </c>
      <c r="H14" s="34">
        <v>6.5</v>
      </c>
      <c r="I14" s="3">
        <f t="shared" si="5"/>
        <v>0.79999999999999982</v>
      </c>
      <c r="J14" s="3">
        <f t="shared" si="6"/>
        <v>32.6</v>
      </c>
      <c r="K14" s="4">
        <f t="shared" si="7"/>
        <v>-29.9</v>
      </c>
    </row>
    <row r="15" spans="1:15" ht="47.25" x14ac:dyDescent="0.25">
      <c r="A15" s="25" t="s">
        <v>12</v>
      </c>
      <c r="B15" s="26">
        <v>1</v>
      </c>
      <c r="C15" s="26">
        <v>6</v>
      </c>
      <c r="D15" s="3">
        <v>57428.38</v>
      </c>
      <c r="E15" s="3">
        <v>58944</v>
      </c>
      <c r="F15" s="34">
        <v>61811</v>
      </c>
      <c r="G15" s="34">
        <v>63220</v>
      </c>
      <c r="H15" s="34">
        <v>63220</v>
      </c>
      <c r="I15" s="3">
        <f t="shared" si="5"/>
        <v>2867</v>
      </c>
      <c r="J15" s="3">
        <f t="shared" si="6"/>
        <v>1409</v>
      </c>
      <c r="K15" s="4">
        <f t="shared" si="7"/>
        <v>0</v>
      </c>
    </row>
    <row r="16" spans="1:15" ht="31.5" x14ac:dyDescent="0.25">
      <c r="A16" s="25" t="s">
        <v>56</v>
      </c>
      <c r="B16" s="26">
        <v>1</v>
      </c>
      <c r="C16" s="26">
        <v>7</v>
      </c>
      <c r="D16" s="3">
        <v>729.9</v>
      </c>
      <c r="E16" s="3">
        <v>0</v>
      </c>
      <c r="F16" s="34">
        <v>8850</v>
      </c>
      <c r="G16" s="34">
        <v>0</v>
      </c>
      <c r="H16" s="34">
        <v>0</v>
      </c>
      <c r="I16" s="3">
        <f t="shared" si="5"/>
        <v>8850</v>
      </c>
      <c r="J16" s="3">
        <f t="shared" si="6"/>
        <v>-8850</v>
      </c>
      <c r="K16" s="4">
        <f t="shared" si="7"/>
        <v>0</v>
      </c>
    </row>
    <row r="17" spans="1:11" ht="15.75" x14ac:dyDescent="0.25">
      <c r="A17" s="25" t="s">
        <v>13</v>
      </c>
      <c r="B17" s="26">
        <v>1</v>
      </c>
      <c r="C17" s="26">
        <v>11</v>
      </c>
      <c r="D17" s="3">
        <v>0</v>
      </c>
      <c r="E17" s="3">
        <v>2000</v>
      </c>
      <c r="F17" s="34">
        <v>6000</v>
      </c>
      <c r="G17" s="34">
        <v>1500</v>
      </c>
      <c r="H17" s="34">
        <v>1500</v>
      </c>
      <c r="I17" s="3">
        <f t="shared" si="5"/>
        <v>4000</v>
      </c>
      <c r="J17" s="3">
        <f t="shared" si="6"/>
        <v>-4500</v>
      </c>
      <c r="K17" s="4">
        <f t="shared" si="7"/>
        <v>0</v>
      </c>
    </row>
    <row r="18" spans="1:11" ht="15.75" x14ac:dyDescent="0.25">
      <c r="A18" s="25" t="s">
        <v>14</v>
      </c>
      <c r="B18" s="26">
        <v>1</v>
      </c>
      <c r="C18" s="26">
        <v>13</v>
      </c>
      <c r="D18" s="3">
        <v>187104.32</v>
      </c>
      <c r="E18" s="3">
        <v>190167.1</v>
      </c>
      <c r="F18" s="34">
        <v>201746.3</v>
      </c>
      <c r="G18" s="34">
        <v>219068.9</v>
      </c>
      <c r="H18" s="34">
        <v>269387.2</v>
      </c>
      <c r="I18" s="3">
        <f t="shared" si="5"/>
        <v>11579.199999999983</v>
      </c>
      <c r="J18" s="3">
        <f t="shared" si="6"/>
        <v>17322.600000000006</v>
      </c>
      <c r="K18" s="4">
        <f t="shared" si="7"/>
        <v>50318.300000000017</v>
      </c>
    </row>
    <row r="19" spans="1:11" ht="15.75" x14ac:dyDescent="0.25">
      <c r="A19" s="1" t="s">
        <v>62</v>
      </c>
      <c r="B19" s="22">
        <v>2</v>
      </c>
      <c r="C19" s="22">
        <v>0</v>
      </c>
      <c r="D19" s="27">
        <f>D20</f>
        <v>0</v>
      </c>
      <c r="E19" s="3"/>
      <c r="F19" s="34"/>
      <c r="G19" s="34"/>
      <c r="H19" s="34"/>
      <c r="I19" s="3"/>
      <c r="J19" s="3"/>
      <c r="K19" s="4"/>
    </row>
    <row r="20" spans="1:11" ht="15.75" x14ac:dyDescent="0.25">
      <c r="A20" s="2" t="s">
        <v>63</v>
      </c>
      <c r="B20" s="26">
        <v>2</v>
      </c>
      <c r="C20" s="26">
        <v>3</v>
      </c>
      <c r="D20" s="3">
        <v>0</v>
      </c>
      <c r="E20" s="3"/>
      <c r="F20" s="34"/>
      <c r="G20" s="34"/>
      <c r="H20" s="34"/>
      <c r="I20" s="3"/>
      <c r="J20" s="3"/>
      <c r="K20" s="4"/>
    </row>
    <row r="21" spans="1:11" ht="31.5" x14ac:dyDescent="0.25">
      <c r="A21" s="21" t="s">
        <v>15</v>
      </c>
      <c r="B21" s="22">
        <v>3</v>
      </c>
      <c r="C21" s="22">
        <v>0</v>
      </c>
      <c r="D21" s="23">
        <f>SUM(D22:D24)</f>
        <v>15291.099999999999</v>
      </c>
      <c r="E21" s="23">
        <f>SUM(E22:E24)</f>
        <v>17617.2</v>
      </c>
      <c r="F21" s="38">
        <f>SUM(F22:F24)</f>
        <v>16821.099999999999</v>
      </c>
      <c r="G21" s="38">
        <f>SUM(G22:G24)</f>
        <v>13737.4</v>
      </c>
      <c r="H21" s="38">
        <f>SUM(H22:H24)</f>
        <v>13932</v>
      </c>
      <c r="I21" s="23">
        <f t="shared" si="5"/>
        <v>-796.10000000000218</v>
      </c>
      <c r="J21" s="23">
        <f t="shared" si="6"/>
        <v>-3083.6999999999989</v>
      </c>
      <c r="K21" s="24">
        <f t="shared" si="7"/>
        <v>194.60000000000036</v>
      </c>
    </row>
    <row r="22" spans="1:11" ht="15.75" x14ac:dyDescent="0.25">
      <c r="A22" s="25" t="s">
        <v>16</v>
      </c>
      <c r="B22" s="26">
        <v>3</v>
      </c>
      <c r="C22" s="26">
        <v>4</v>
      </c>
      <c r="D22" s="3">
        <v>6149.24</v>
      </c>
      <c r="E22" s="3">
        <v>6855.6</v>
      </c>
      <c r="F22" s="34">
        <v>6829.8</v>
      </c>
      <c r="G22" s="34">
        <v>7032.7</v>
      </c>
      <c r="H22" s="34">
        <v>7032.7</v>
      </c>
      <c r="I22" s="3">
        <f t="shared" si="5"/>
        <v>-25.800000000000182</v>
      </c>
      <c r="J22" s="3">
        <f t="shared" si="6"/>
        <v>202.89999999999964</v>
      </c>
      <c r="K22" s="4">
        <f t="shared" si="7"/>
        <v>0</v>
      </c>
    </row>
    <row r="23" spans="1:11" ht="47.25" x14ac:dyDescent="0.25">
      <c r="A23" s="25" t="s">
        <v>60</v>
      </c>
      <c r="B23" s="26">
        <v>3</v>
      </c>
      <c r="C23" s="26">
        <v>10</v>
      </c>
      <c r="D23" s="3">
        <v>2638.65</v>
      </c>
      <c r="E23" s="3">
        <v>4023.4</v>
      </c>
      <c r="F23" s="34">
        <v>2560.6</v>
      </c>
      <c r="G23" s="34">
        <v>2567.3000000000002</v>
      </c>
      <c r="H23" s="34">
        <v>2630</v>
      </c>
      <c r="I23" s="3">
        <f t="shared" si="5"/>
        <v>-1462.8000000000002</v>
      </c>
      <c r="J23" s="3">
        <f t="shared" si="6"/>
        <v>6.7000000000002728</v>
      </c>
      <c r="K23" s="4">
        <f t="shared" si="7"/>
        <v>62.699999999999818</v>
      </c>
    </row>
    <row r="24" spans="1:11" ht="47.25" x14ac:dyDescent="0.25">
      <c r="A24" s="25" t="s">
        <v>17</v>
      </c>
      <c r="B24" s="26">
        <v>3</v>
      </c>
      <c r="C24" s="26">
        <v>14</v>
      </c>
      <c r="D24" s="3">
        <v>6503.21</v>
      </c>
      <c r="E24" s="3">
        <v>6738.2</v>
      </c>
      <c r="F24" s="34">
        <v>7430.7</v>
      </c>
      <c r="G24" s="34">
        <v>4137.3999999999996</v>
      </c>
      <c r="H24" s="34">
        <v>4269.3</v>
      </c>
      <c r="I24" s="3">
        <f t="shared" si="5"/>
        <v>692.5</v>
      </c>
      <c r="J24" s="3">
        <f t="shared" si="6"/>
        <v>-3293.3</v>
      </c>
      <c r="K24" s="4">
        <f t="shared" si="7"/>
        <v>131.90000000000055</v>
      </c>
    </row>
    <row r="25" spans="1:11" ht="15.75" x14ac:dyDescent="0.25">
      <c r="A25" s="21" t="s">
        <v>1</v>
      </c>
      <c r="B25" s="22">
        <v>4</v>
      </c>
      <c r="C25" s="22">
        <v>0</v>
      </c>
      <c r="D25" s="23">
        <f>SUM(D26:D32)</f>
        <v>189555.36</v>
      </c>
      <c r="E25" s="23">
        <f t="shared" ref="E25" si="8">SUM(E26:E32)</f>
        <v>216016.8</v>
      </c>
      <c r="F25" s="38">
        <f t="shared" ref="F25:H25" si="9">SUM(F26:F32)</f>
        <v>270973.90000000002</v>
      </c>
      <c r="G25" s="38">
        <f t="shared" si="9"/>
        <v>138489.30000000002</v>
      </c>
      <c r="H25" s="38">
        <f t="shared" si="9"/>
        <v>117669.9</v>
      </c>
      <c r="I25" s="23">
        <f t="shared" si="5"/>
        <v>54957.100000000035</v>
      </c>
      <c r="J25" s="23">
        <f t="shared" si="6"/>
        <v>-132484.6</v>
      </c>
      <c r="K25" s="24">
        <f t="shared" si="7"/>
        <v>-20819.400000000023</v>
      </c>
    </row>
    <row r="26" spans="1:11" ht="15.75" x14ac:dyDescent="0.25">
      <c r="A26" s="25" t="s">
        <v>18</v>
      </c>
      <c r="B26" s="26">
        <v>4</v>
      </c>
      <c r="C26" s="26">
        <v>1</v>
      </c>
      <c r="D26" s="34">
        <v>5220.78</v>
      </c>
      <c r="E26" s="3">
        <v>6387.4</v>
      </c>
      <c r="F26" s="34">
        <v>7191.4</v>
      </c>
      <c r="G26" s="34">
        <v>7191.4</v>
      </c>
      <c r="H26" s="34">
        <v>7191.4</v>
      </c>
      <c r="I26" s="3">
        <f t="shared" si="5"/>
        <v>804</v>
      </c>
      <c r="J26" s="3">
        <f t="shared" si="6"/>
        <v>0</v>
      </c>
      <c r="K26" s="4">
        <f t="shared" si="7"/>
        <v>0</v>
      </c>
    </row>
    <row r="27" spans="1:11" ht="15.75" x14ac:dyDescent="0.25">
      <c r="A27" s="25" t="s">
        <v>19</v>
      </c>
      <c r="B27" s="26">
        <v>4</v>
      </c>
      <c r="C27" s="26">
        <v>5</v>
      </c>
      <c r="D27" s="3">
        <v>680.59</v>
      </c>
      <c r="E27" s="3">
        <v>768.4</v>
      </c>
      <c r="F27" s="34">
        <v>293.2</v>
      </c>
      <c r="G27" s="34">
        <v>249.5</v>
      </c>
      <c r="H27" s="34">
        <v>249.5</v>
      </c>
      <c r="I27" s="3">
        <f t="shared" si="5"/>
        <v>-475.2</v>
      </c>
      <c r="J27" s="3">
        <f t="shared" si="6"/>
        <v>-43.699999999999989</v>
      </c>
      <c r="K27" s="4">
        <f t="shared" si="7"/>
        <v>0</v>
      </c>
    </row>
    <row r="28" spans="1:11" ht="15.75" hidden="1" x14ac:dyDescent="0.25">
      <c r="A28" s="25" t="s">
        <v>55</v>
      </c>
      <c r="B28" s="26">
        <v>4</v>
      </c>
      <c r="C28" s="26">
        <v>7</v>
      </c>
      <c r="D28" s="3">
        <v>0</v>
      </c>
      <c r="E28" s="3">
        <v>0</v>
      </c>
      <c r="F28" s="34">
        <v>0</v>
      </c>
      <c r="G28" s="34">
        <v>0</v>
      </c>
      <c r="H28" s="34">
        <v>0</v>
      </c>
      <c r="I28" s="3">
        <f t="shared" si="5"/>
        <v>0</v>
      </c>
      <c r="J28" s="3">
        <f t="shared" si="6"/>
        <v>0</v>
      </c>
      <c r="K28" s="4">
        <f t="shared" si="7"/>
        <v>0</v>
      </c>
    </row>
    <row r="29" spans="1:11" ht="15.75" x14ac:dyDescent="0.25">
      <c r="A29" s="25" t="s">
        <v>20</v>
      </c>
      <c r="B29" s="26">
        <v>4</v>
      </c>
      <c r="C29" s="26">
        <v>8</v>
      </c>
      <c r="D29" s="3">
        <v>39317.32</v>
      </c>
      <c r="E29" s="3">
        <v>41826.800000000003</v>
      </c>
      <c r="F29" s="34">
        <v>44000</v>
      </c>
      <c r="G29" s="34">
        <v>21000</v>
      </c>
      <c r="H29" s="34">
        <v>21000</v>
      </c>
      <c r="I29" s="3">
        <f t="shared" si="5"/>
        <v>2173.1999999999971</v>
      </c>
      <c r="J29" s="3">
        <f t="shared" si="6"/>
        <v>-23000</v>
      </c>
      <c r="K29" s="4">
        <f t="shared" si="7"/>
        <v>0</v>
      </c>
    </row>
    <row r="30" spans="1:11" ht="15.75" x14ac:dyDescent="0.25">
      <c r="A30" s="25" t="s">
        <v>0</v>
      </c>
      <c r="B30" s="26">
        <v>4</v>
      </c>
      <c r="C30" s="26">
        <v>9</v>
      </c>
      <c r="D30" s="3">
        <v>127124.59</v>
      </c>
      <c r="E30" s="3">
        <v>149693.4</v>
      </c>
      <c r="F30" s="34">
        <v>201733.2</v>
      </c>
      <c r="G30" s="34">
        <v>75354.2</v>
      </c>
      <c r="H30" s="34">
        <v>75799.100000000006</v>
      </c>
      <c r="I30" s="3">
        <f t="shared" si="5"/>
        <v>52039.800000000017</v>
      </c>
      <c r="J30" s="3">
        <f t="shared" si="6"/>
        <v>-126379.00000000001</v>
      </c>
      <c r="K30" s="4">
        <f t="shared" si="7"/>
        <v>444.90000000000873</v>
      </c>
    </row>
    <row r="31" spans="1:11" ht="15.75" x14ac:dyDescent="0.25">
      <c r="A31" s="25" t="s">
        <v>21</v>
      </c>
      <c r="B31" s="26">
        <v>4</v>
      </c>
      <c r="C31" s="26">
        <v>10</v>
      </c>
      <c r="D31" s="3">
        <v>5007.18</v>
      </c>
      <c r="E31" s="3">
        <v>5190</v>
      </c>
      <c r="F31" s="34">
        <v>5384.3</v>
      </c>
      <c r="G31" s="34">
        <v>3384.3</v>
      </c>
      <c r="H31" s="34">
        <v>1000</v>
      </c>
      <c r="I31" s="3">
        <f t="shared" si="5"/>
        <v>194.30000000000018</v>
      </c>
      <c r="J31" s="3">
        <f t="shared" si="6"/>
        <v>-2000</v>
      </c>
      <c r="K31" s="4">
        <f t="shared" si="7"/>
        <v>-2384.3000000000002</v>
      </c>
    </row>
    <row r="32" spans="1:11" ht="31.5" x14ac:dyDescent="0.25">
      <c r="A32" s="25" t="s">
        <v>22</v>
      </c>
      <c r="B32" s="26">
        <v>4</v>
      </c>
      <c r="C32" s="26">
        <v>12</v>
      </c>
      <c r="D32" s="3">
        <v>12204.9</v>
      </c>
      <c r="E32" s="3">
        <v>12150.8</v>
      </c>
      <c r="F32" s="34">
        <v>12371.8</v>
      </c>
      <c r="G32" s="34">
        <v>31309.9</v>
      </c>
      <c r="H32" s="34">
        <v>12429.9</v>
      </c>
      <c r="I32" s="3">
        <f t="shared" si="5"/>
        <v>221</v>
      </c>
      <c r="J32" s="3">
        <f t="shared" si="6"/>
        <v>18938.100000000002</v>
      </c>
      <c r="K32" s="4">
        <f t="shared" si="7"/>
        <v>-18880</v>
      </c>
    </row>
    <row r="33" spans="1:11" ht="15.75" x14ac:dyDescent="0.25">
      <c r="A33" s="21" t="s">
        <v>23</v>
      </c>
      <c r="B33" s="22">
        <v>5</v>
      </c>
      <c r="C33" s="22">
        <v>0</v>
      </c>
      <c r="D33" s="23">
        <f t="shared" ref="D33:H33" si="10">SUM(D34:D37)</f>
        <v>294927.23</v>
      </c>
      <c r="E33" s="23">
        <f t="shared" ref="E33" si="11">SUM(E34:E37)</f>
        <v>364843.19999999995</v>
      </c>
      <c r="F33" s="38">
        <f t="shared" si="10"/>
        <v>462672.9</v>
      </c>
      <c r="G33" s="38">
        <f t="shared" si="10"/>
        <v>366573.5</v>
      </c>
      <c r="H33" s="38">
        <f t="shared" si="10"/>
        <v>375896.30000000005</v>
      </c>
      <c r="I33" s="23">
        <f t="shared" si="5"/>
        <v>97829.70000000007</v>
      </c>
      <c r="J33" s="23">
        <f t="shared" si="6"/>
        <v>-96099.400000000023</v>
      </c>
      <c r="K33" s="24">
        <f t="shared" si="7"/>
        <v>9322.8000000000466</v>
      </c>
    </row>
    <row r="34" spans="1:11" ht="15.75" x14ac:dyDescent="0.25">
      <c r="A34" s="25" t="s">
        <v>24</v>
      </c>
      <c r="B34" s="26">
        <v>5</v>
      </c>
      <c r="C34" s="26">
        <v>1</v>
      </c>
      <c r="D34" s="3">
        <v>26029.34</v>
      </c>
      <c r="E34" s="3">
        <v>30479.4</v>
      </c>
      <c r="F34" s="34">
        <v>6035.2</v>
      </c>
      <c r="G34" s="34">
        <v>1500</v>
      </c>
      <c r="H34" s="34">
        <v>5500</v>
      </c>
      <c r="I34" s="3">
        <f t="shared" si="5"/>
        <v>-24444.2</v>
      </c>
      <c r="J34" s="3">
        <f t="shared" si="6"/>
        <v>-4535.2</v>
      </c>
      <c r="K34" s="4">
        <f t="shared" si="7"/>
        <v>4000</v>
      </c>
    </row>
    <row r="35" spans="1:11" ht="15.75" x14ac:dyDescent="0.25">
      <c r="A35" s="25" t="s">
        <v>25</v>
      </c>
      <c r="B35" s="26">
        <v>5</v>
      </c>
      <c r="C35" s="26">
        <v>2</v>
      </c>
      <c r="D35" s="3">
        <v>23806.98</v>
      </c>
      <c r="E35" s="3">
        <v>139784</v>
      </c>
      <c r="F35" s="34">
        <v>269583.7</v>
      </c>
      <c r="G35" s="34">
        <v>254879</v>
      </c>
      <c r="H35" s="34">
        <v>254610.7</v>
      </c>
      <c r="I35" s="3">
        <f t="shared" si="5"/>
        <v>129799.70000000001</v>
      </c>
      <c r="J35" s="3">
        <f t="shared" si="6"/>
        <v>-14704.700000000012</v>
      </c>
      <c r="K35" s="4">
        <f t="shared" si="7"/>
        <v>-268.29999999998836</v>
      </c>
    </row>
    <row r="36" spans="1:11" ht="15.75" x14ac:dyDescent="0.25">
      <c r="A36" s="25" t="s">
        <v>26</v>
      </c>
      <c r="B36" s="26">
        <v>5</v>
      </c>
      <c r="C36" s="26">
        <v>3</v>
      </c>
      <c r="D36" s="3">
        <v>183891.53</v>
      </c>
      <c r="E36" s="3">
        <v>132707.70000000001</v>
      </c>
      <c r="F36" s="34">
        <v>124402.9</v>
      </c>
      <c r="G36" s="34">
        <v>49231.9</v>
      </c>
      <c r="H36" s="34">
        <v>54582.7</v>
      </c>
      <c r="I36" s="3">
        <f t="shared" si="5"/>
        <v>-8304.8000000000175</v>
      </c>
      <c r="J36" s="3">
        <f t="shared" si="6"/>
        <v>-75171</v>
      </c>
      <c r="K36" s="4">
        <f t="shared" si="7"/>
        <v>5350.7999999999956</v>
      </c>
    </row>
    <row r="37" spans="1:11" ht="31.5" x14ac:dyDescent="0.25">
      <c r="A37" s="25" t="s">
        <v>27</v>
      </c>
      <c r="B37" s="26">
        <v>5</v>
      </c>
      <c r="C37" s="26">
        <v>5</v>
      </c>
      <c r="D37" s="3">
        <v>61199.38</v>
      </c>
      <c r="E37" s="3">
        <v>61872.1</v>
      </c>
      <c r="F37" s="34">
        <v>62651.1</v>
      </c>
      <c r="G37" s="34">
        <v>60962.6</v>
      </c>
      <c r="H37" s="34">
        <v>61202.9</v>
      </c>
      <c r="I37" s="3">
        <f t="shared" si="5"/>
        <v>779</v>
      </c>
      <c r="J37" s="3">
        <f t="shared" si="6"/>
        <v>-1688.5</v>
      </c>
      <c r="K37" s="4">
        <f t="shared" si="7"/>
        <v>240.30000000000291</v>
      </c>
    </row>
    <row r="38" spans="1:11" ht="15.75" x14ac:dyDescent="0.25">
      <c r="A38" s="21" t="s">
        <v>28</v>
      </c>
      <c r="B38" s="22">
        <v>6</v>
      </c>
      <c r="C38" s="22">
        <v>0</v>
      </c>
      <c r="D38" s="23">
        <f>SUM(D39:D39)</f>
        <v>1530.84</v>
      </c>
      <c r="E38" s="23">
        <f>SUM(E39:E39)</f>
        <v>1301.7</v>
      </c>
      <c r="F38" s="38">
        <f>SUM(F39:F39)</f>
        <v>1660</v>
      </c>
      <c r="G38" s="38">
        <f>SUM(G39:G39)</f>
        <v>1153.5999999999999</v>
      </c>
      <c r="H38" s="38">
        <f>SUM(H39:H39)</f>
        <v>1153.5999999999999</v>
      </c>
      <c r="I38" s="23">
        <f t="shared" si="5"/>
        <v>358.29999999999995</v>
      </c>
      <c r="J38" s="23">
        <f t="shared" si="6"/>
        <v>-506.40000000000009</v>
      </c>
      <c r="K38" s="24">
        <f t="shared" si="7"/>
        <v>0</v>
      </c>
    </row>
    <row r="39" spans="1:11" ht="31.5" x14ac:dyDescent="0.25">
      <c r="A39" s="25" t="s">
        <v>29</v>
      </c>
      <c r="B39" s="26">
        <v>6</v>
      </c>
      <c r="C39" s="26">
        <v>5</v>
      </c>
      <c r="D39" s="5">
        <v>1530.84</v>
      </c>
      <c r="E39" s="5">
        <v>1301.7</v>
      </c>
      <c r="F39" s="39">
        <v>1660</v>
      </c>
      <c r="G39" s="39">
        <v>1153.5999999999999</v>
      </c>
      <c r="H39" s="39">
        <v>1153.5999999999999</v>
      </c>
      <c r="I39" s="5">
        <f t="shared" si="5"/>
        <v>358.29999999999995</v>
      </c>
      <c r="J39" s="5">
        <f t="shared" si="6"/>
        <v>-506.40000000000009</v>
      </c>
      <c r="K39" s="6">
        <f t="shared" si="7"/>
        <v>0</v>
      </c>
    </row>
    <row r="40" spans="1:11" ht="15.75" x14ac:dyDescent="0.25">
      <c r="A40" s="21" t="s">
        <v>30</v>
      </c>
      <c r="B40" s="22">
        <v>7</v>
      </c>
      <c r="C40" s="22">
        <v>0</v>
      </c>
      <c r="D40" s="7">
        <f>SUM(D41:D45)</f>
        <v>1956550.12</v>
      </c>
      <c r="E40" s="7">
        <f t="shared" ref="E40" si="12">SUM(E41:E45)</f>
        <v>2016995.3</v>
      </c>
      <c r="F40" s="40">
        <f t="shared" ref="F40:H40" si="13">SUM(F41:F45)</f>
        <v>2288324.2999999998</v>
      </c>
      <c r="G40" s="40">
        <f t="shared" si="13"/>
        <v>2234202.4</v>
      </c>
      <c r="H40" s="40">
        <f t="shared" si="13"/>
        <v>2248160.2999999998</v>
      </c>
      <c r="I40" s="7">
        <f t="shared" si="5"/>
        <v>271328.99999999977</v>
      </c>
      <c r="J40" s="7">
        <f t="shared" si="6"/>
        <v>-54121.899999999907</v>
      </c>
      <c r="K40" s="8">
        <f t="shared" si="7"/>
        <v>13957.899999999907</v>
      </c>
    </row>
    <row r="41" spans="1:11" ht="15.75" x14ac:dyDescent="0.25">
      <c r="A41" s="25" t="s">
        <v>31</v>
      </c>
      <c r="B41" s="26">
        <v>7</v>
      </c>
      <c r="C41" s="26">
        <v>1</v>
      </c>
      <c r="D41" s="5">
        <v>668632.39</v>
      </c>
      <c r="E41" s="5">
        <v>689554.2</v>
      </c>
      <c r="F41" s="39">
        <v>705394.7</v>
      </c>
      <c r="G41" s="39">
        <v>694228.9</v>
      </c>
      <c r="H41" s="39">
        <v>699961.1</v>
      </c>
      <c r="I41" s="5">
        <f t="shared" si="5"/>
        <v>15840.5</v>
      </c>
      <c r="J41" s="5">
        <f t="shared" si="6"/>
        <v>-11165.79999999993</v>
      </c>
      <c r="K41" s="6">
        <f t="shared" si="7"/>
        <v>5732.1999999999534</v>
      </c>
    </row>
    <row r="42" spans="1:11" ht="15.75" x14ac:dyDescent="0.25">
      <c r="A42" s="25" t="s">
        <v>32</v>
      </c>
      <c r="B42" s="26">
        <v>7</v>
      </c>
      <c r="C42" s="26">
        <v>2</v>
      </c>
      <c r="D42" s="5">
        <v>1021576.33</v>
      </c>
      <c r="E42" s="5">
        <v>1048222.8</v>
      </c>
      <c r="F42" s="39">
        <v>1231117.7</v>
      </c>
      <c r="G42" s="39">
        <v>1209442.8</v>
      </c>
      <c r="H42" s="39">
        <v>1214091</v>
      </c>
      <c r="I42" s="5">
        <f t="shared" si="5"/>
        <v>182894.89999999991</v>
      </c>
      <c r="J42" s="5">
        <f t="shared" si="6"/>
        <v>-21674.899999999907</v>
      </c>
      <c r="K42" s="6">
        <f t="shared" si="7"/>
        <v>4648.1999999999534</v>
      </c>
    </row>
    <row r="43" spans="1:11" ht="15.75" x14ac:dyDescent="0.25">
      <c r="A43" s="25" t="s">
        <v>33</v>
      </c>
      <c r="B43" s="26">
        <v>7</v>
      </c>
      <c r="C43" s="26">
        <v>3</v>
      </c>
      <c r="D43" s="28">
        <v>164155.76999999999</v>
      </c>
      <c r="E43" s="28">
        <v>168030.2</v>
      </c>
      <c r="F43" s="41">
        <v>209818.1</v>
      </c>
      <c r="G43" s="41">
        <v>203618.4</v>
      </c>
      <c r="H43" s="42">
        <v>205859.4</v>
      </c>
      <c r="I43" s="28">
        <f t="shared" si="5"/>
        <v>41787.899999999994</v>
      </c>
      <c r="J43" s="28">
        <f t="shared" si="6"/>
        <v>-6199.7000000000116</v>
      </c>
      <c r="K43" s="29">
        <f t="shared" si="7"/>
        <v>2241</v>
      </c>
    </row>
    <row r="44" spans="1:11" ht="15.75" x14ac:dyDescent="0.25">
      <c r="A44" s="25" t="s">
        <v>34</v>
      </c>
      <c r="B44" s="26">
        <v>7</v>
      </c>
      <c r="C44" s="26">
        <v>7</v>
      </c>
      <c r="D44" s="5">
        <v>21544.84</v>
      </c>
      <c r="E44" s="5">
        <v>23469.1</v>
      </c>
      <c r="F44" s="39">
        <v>30884.799999999999</v>
      </c>
      <c r="G44" s="39">
        <v>28033.3</v>
      </c>
      <c r="H44" s="39">
        <v>29369.8</v>
      </c>
      <c r="I44" s="5">
        <f t="shared" si="5"/>
        <v>7415.7000000000007</v>
      </c>
      <c r="J44" s="5">
        <f t="shared" si="6"/>
        <v>-2851.5</v>
      </c>
      <c r="K44" s="6">
        <f t="shared" si="7"/>
        <v>1336.5</v>
      </c>
    </row>
    <row r="45" spans="1:11" ht="15.75" x14ac:dyDescent="0.25">
      <c r="A45" s="25" t="s">
        <v>35</v>
      </c>
      <c r="B45" s="26">
        <v>7</v>
      </c>
      <c r="C45" s="26">
        <v>9</v>
      </c>
      <c r="D45" s="5">
        <v>80640.789999999994</v>
      </c>
      <c r="E45" s="5">
        <v>87719</v>
      </c>
      <c r="F45" s="39">
        <v>111109</v>
      </c>
      <c r="G45" s="39">
        <v>98879</v>
      </c>
      <c r="H45" s="39">
        <v>98879</v>
      </c>
      <c r="I45" s="5">
        <f t="shared" si="5"/>
        <v>23390</v>
      </c>
      <c r="J45" s="5">
        <f t="shared" si="6"/>
        <v>-12230</v>
      </c>
      <c r="K45" s="6">
        <f t="shared" si="7"/>
        <v>0</v>
      </c>
    </row>
    <row r="46" spans="1:11" ht="15.75" x14ac:dyDescent="0.25">
      <c r="A46" s="21" t="s">
        <v>36</v>
      </c>
      <c r="B46" s="22">
        <v>8</v>
      </c>
      <c r="C46" s="22">
        <v>0</v>
      </c>
      <c r="D46" s="7">
        <f>SUM(D47:D48)</f>
        <v>175878.77000000002</v>
      </c>
      <c r="E46" s="7">
        <f t="shared" ref="E46" si="14">SUM(E47:E48)</f>
        <v>181166.9</v>
      </c>
      <c r="F46" s="40">
        <f t="shared" ref="F46:H46" si="15">SUM(F47:F48)</f>
        <v>208784.6</v>
      </c>
      <c r="G46" s="40">
        <f t="shared" si="15"/>
        <v>199631.40000000002</v>
      </c>
      <c r="H46" s="40">
        <f t="shared" si="15"/>
        <v>201970.19999999998</v>
      </c>
      <c r="I46" s="7">
        <f t="shared" si="5"/>
        <v>27617.700000000012</v>
      </c>
      <c r="J46" s="7">
        <f t="shared" si="6"/>
        <v>-9153.1999999999825</v>
      </c>
      <c r="K46" s="8">
        <f t="shared" si="7"/>
        <v>2338.7999999999593</v>
      </c>
    </row>
    <row r="47" spans="1:11" ht="15.75" x14ac:dyDescent="0.25">
      <c r="A47" s="25" t="s">
        <v>37</v>
      </c>
      <c r="B47" s="26">
        <v>8</v>
      </c>
      <c r="C47" s="26">
        <v>1</v>
      </c>
      <c r="D47" s="5">
        <v>151069.94</v>
      </c>
      <c r="E47" s="5">
        <v>155973.6</v>
      </c>
      <c r="F47" s="39">
        <v>178799.6</v>
      </c>
      <c r="G47" s="39">
        <v>168902.2</v>
      </c>
      <c r="H47" s="39">
        <v>171207.8</v>
      </c>
      <c r="I47" s="5">
        <f t="shared" si="5"/>
        <v>22826</v>
      </c>
      <c r="J47" s="5">
        <f t="shared" si="6"/>
        <v>-9897.3999999999942</v>
      </c>
      <c r="K47" s="6">
        <f t="shared" si="7"/>
        <v>2305.5999999999767</v>
      </c>
    </row>
    <row r="48" spans="1:11" ht="31.5" x14ac:dyDescent="0.25">
      <c r="A48" s="25" t="s">
        <v>38</v>
      </c>
      <c r="B48" s="26">
        <v>8</v>
      </c>
      <c r="C48" s="26">
        <v>4</v>
      </c>
      <c r="D48" s="5">
        <v>24808.83</v>
      </c>
      <c r="E48" s="5">
        <v>25193.3</v>
      </c>
      <c r="F48" s="39">
        <v>29985</v>
      </c>
      <c r="G48" s="39">
        <v>30729.200000000001</v>
      </c>
      <c r="H48" s="39">
        <v>30762.400000000001</v>
      </c>
      <c r="I48" s="5">
        <f t="shared" si="5"/>
        <v>4791.7000000000007</v>
      </c>
      <c r="J48" s="5">
        <f t="shared" si="6"/>
        <v>744.20000000000073</v>
      </c>
      <c r="K48" s="6">
        <f t="shared" si="7"/>
        <v>33.200000000000728</v>
      </c>
    </row>
    <row r="49" spans="1:11" ht="15.75" x14ac:dyDescent="0.25">
      <c r="A49" s="21" t="s">
        <v>39</v>
      </c>
      <c r="B49" s="22">
        <v>9</v>
      </c>
      <c r="C49" s="22">
        <v>0</v>
      </c>
      <c r="D49" s="7">
        <f>D51+D50</f>
        <v>302.5</v>
      </c>
      <c r="E49" s="7">
        <f t="shared" ref="E49" si="16">E51</f>
        <v>336.5</v>
      </c>
      <c r="F49" s="40">
        <f t="shared" ref="F49:H49" si="17">F51</f>
        <v>336.5</v>
      </c>
      <c r="G49" s="40">
        <f t="shared" si="17"/>
        <v>336.5</v>
      </c>
      <c r="H49" s="40">
        <f t="shared" si="17"/>
        <v>336.5</v>
      </c>
      <c r="I49" s="7">
        <f t="shared" si="5"/>
        <v>0</v>
      </c>
      <c r="J49" s="7">
        <f t="shared" si="6"/>
        <v>0</v>
      </c>
      <c r="K49" s="8">
        <f t="shared" si="7"/>
        <v>0</v>
      </c>
    </row>
    <row r="50" spans="1:11" ht="15.75" hidden="1" x14ac:dyDescent="0.25">
      <c r="A50" s="25" t="s">
        <v>58</v>
      </c>
      <c r="B50" s="26">
        <v>9</v>
      </c>
      <c r="C50" s="26">
        <v>7</v>
      </c>
      <c r="D50" s="28">
        <v>0</v>
      </c>
      <c r="E50" s="7"/>
      <c r="F50" s="40"/>
      <c r="G50" s="40"/>
      <c r="H50" s="40"/>
      <c r="I50" s="7"/>
      <c r="J50" s="7"/>
      <c r="K50" s="8"/>
    </row>
    <row r="51" spans="1:11" ht="15.75" x14ac:dyDescent="0.25">
      <c r="A51" s="25" t="s">
        <v>40</v>
      </c>
      <c r="B51" s="26">
        <v>9</v>
      </c>
      <c r="C51" s="26">
        <v>9</v>
      </c>
      <c r="D51" s="28">
        <v>302.5</v>
      </c>
      <c r="E51" s="28">
        <v>336.5</v>
      </c>
      <c r="F51" s="43">
        <v>336.5</v>
      </c>
      <c r="G51" s="41">
        <v>336.5</v>
      </c>
      <c r="H51" s="42">
        <v>336.5</v>
      </c>
      <c r="I51" s="28">
        <f t="shared" si="5"/>
        <v>0</v>
      </c>
      <c r="J51" s="28">
        <f t="shared" si="6"/>
        <v>0</v>
      </c>
      <c r="K51" s="29">
        <f t="shared" si="7"/>
        <v>0</v>
      </c>
    </row>
    <row r="52" spans="1:11" ht="15.75" x14ac:dyDescent="0.25">
      <c r="A52" s="21" t="s">
        <v>41</v>
      </c>
      <c r="B52" s="22">
        <v>10</v>
      </c>
      <c r="C52" s="22">
        <v>0</v>
      </c>
      <c r="D52" s="7">
        <f>SUM(D53:D56)</f>
        <v>46887.310000000005</v>
      </c>
      <c r="E52" s="7">
        <f>SUM(E53:E56)</f>
        <v>49821.5</v>
      </c>
      <c r="F52" s="40">
        <f>SUM(F53:F56)</f>
        <v>82583.799999999988</v>
      </c>
      <c r="G52" s="40">
        <f t="shared" ref="G52:K52" si="18">SUM(G53:G56)</f>
        <v>66205.100000000006</v>
      </c>
      <c r="H52" s="40">
        <f t="shared" si="18"/>
        <v>72263.399999999994</v>
      </c>
      <c r="I52" s="7">
        <f>SUM(I53:I56)</f>
        <v>32762.299999999996</v>
      </c>
      <c r="J52" s="7">
        <f>SUM(J53:J56)</f>
        <v>-16378.699999999997</v>
      </c>
      <c r="K52" s="8">
        <f t="shared" si="18"/>
        <v>6058.3000000000029</v>
      </c>
    </row>
    <row r="53" spans="1:11" ht="15.75" x14ac:dyDescent="0.25">
      <c r="A53" s="25" t="s">
        <v>53</v>
      </c>
      <c r="B53" s="26">
        <v>10</v>
      </c>
      <c r="C53" s="26">
        <v>1</v>
      </c>
      <c r="D53" s="5">
        <v>9022.19</v>
      </c>
      <c r="E53" s="5">
        <v>10373</v>
      </c>
      <c r="F53" s="39">
        <v>10849</v>
      </c>
      <c r="G53" s="39">
        <v>4000</v>
      </c>
      <c r="H53" s="39">
        <v>10849</v>
      </c>
      <c r="I53" s="5">
        <f>F53-E53</f>
        <v>476</v>
      </c>
      <c r="J53" s="5">
        <f t="shared" ref="J53" si="19">G53-F53</f>
        <v>-6849</v>
      </c>
      <c r="K53" s="6">
        <f t="shared" ref="K53" si="20">H53-G53</f>
        <v>6849</v>
      </c>
    </row>
    <row r="54" spans="1:11" ht="15.75" x14ac:dyDescent="0.25">
      <c r="A54" s="25" t="s">
        <v>42</v>
      </c>
      <c r="B54" s="26">
        <v>10</v>
      </c>
      <c r="C54" s="26">
        <v>3</v>
      </c>
      <c r="D54" s="5">
        <v>0</v>
      </c>
      <c r="E54" s="5">
        <v>2046.6</v>
      </c>
      <c r="F54" s="39">
        <v>35333.599999999999</v>
      </c>
      <c r="G54" s="39">
        <v>26783.599999999999</v>
      </c>
      <c r="H54" s="39">
        <v>26783.599999999999</v>
      </c>
      <c r="I54" s="5">
        <f t="shared" si="5"/>
        <v>33287</v>
      </c>
      <c r="J54" s="5">
        <f t="shared" si="6"/>
        <v>-8550</v>
      </c>
      <c r="K54" s="6">
        <f t="shared" si="7"/>
        <v>0</v>
      </c>
    </row>
    <row r="55" spans="1:11" ht="15.75" x14ac:dyDescent="0.25">
      <c r="A55" s="25" t="s">
        <v>43</v>
      </c>
      <c r="B55" s="26">
        <v>10</v>
      </c>
      <c r="C55" s="26">
        <v>4</v>
      </c>
      <c r="D55" s="5">
        <v>35130.410000000003</v>
      </c>
      <c r="E55" s="5">
        <v>35117.4</v>
      </c>
      <c r="F55" s="39">
        <v>34117.199999999997</v>
      </c>
      <c r="G55" s="39">
        <v>34640.5</v>
      </c>
      <c r="H55" s="39">
        <v>34616.800000000003</v>
      </c>
      <c r="I55" s="5">
        <f t="shared" si="5"/>
        <v>-1000.2000000000044</v>
      </c>
      <c r="J55" s="5">
        <f t="shared" si="6"/>
        <v>523.30000000000291</v>
      </c>
      <c r="K55" s="6">
        <f t="shared" si="7"/>
        <v>-23.69999999999709</v>
      </c>
    </row>
    <row r="56" spans="1:11" ht="15.75" x14ac:dyDescent="0.25">
      <c r="A56" s="25" t="s">
        <v>44</v>
      </c>
      <c r="B56" s="26">
        <v>10</v>
      </c>
      <c r="C56" s="26">
        <v>6</v>
      </c>
      <c r="D56" s="5">
        <v>2734.71</v>
      </c>
      <c r="E56" s="5">
        <v>2284.5</v>
      </c>
      <c r="F56" s="39">
        <v>2284</v>
      </c>
      <c r="G56" s="39">
        <v>781</v>
      </c>
      <c r="H56" s="39">
        <v>14</v>
      </c>
      <c r="I56" s="5">
        <f t="shared" si="5"/>
        <v>-0.5</v>
      </c>
      <c r="J56" s="5">
        <f t="shared" si="6"/>
        <v>-1503</v>
      </c>
      <c r="K56" s="6">
        <f t="shared" si="7"/>
        <v>-767</v>
      </c>
    </row>
    <row r="57" spans="1:11" ht="15.75" x14ac:dyDescent="0.25">
      <c r="A57" s="21" t="s">
        <v>45</v>
      </c>
      <c r="B57" s="22">
        <v>11</v>
      </c>
      <c r="C57" s="22">
        <v>0</v>
      </c>
      <c r="D57" s="7">
        <f>SUM(D58:D61)</f>
        <v>257992.13</v>
      </c>
      <c r="E57" s="7">
        <f t="shared" ref="E57" si="21">SUM(E58:E61)</f>
        <v>281929</v>
      </c>
      <c r="F57" s="40">
        <f t="shared" ref="F57:H57" si="22">SUM(F58:F61)</f>
        <v>561236.39999999991</v>
      </c>
      <c r="G57" s="40">
        <f t="shared" si="22"/>
        <v>292434.09999999998</v>
      </c>
      <c r="H57" s="40">
        <f t="shared" si="22"/>
        <v>295636.7</v>
      </c>
      <c r="I57" s="7">
        <f t="shared" si="5"/>
        <v>279307.39999999991</v>
      </c>
      <c r="J57" s="7">
        <f t="shared" si="6"/>
        <v>-268802.29999999993</v>
      </c>
      <c r="K57" s="8">
        <f t="shared" si="7"/>
        <v>3202.6000000000349</v>
      </c>
    </row>
    <row r="58" spans="1:11" ht="15.75" x14ac:dyDescent="0.25">
      <c r="A58" s="25" t="s">
        <v>46</v>
      </c>
      <c r="B58" s="26">
        <v>11</v>
      </c>
      <c r="C58" s="26">
        <v>1</v>
      </c>
      <c r="D58" s="5">
        <v>170194.53</v>
      </c>
      <c r="E58" s="5">
        <v>32138.7</v>
      </c>
      <c r="F58" s="39">
        <v>30620.2</v>
      </c>
      <c r="G58" s="39">
        <v>29538.3</v>
      </c>
      <c r="H58" s="39">
        <v>29868.2</v>
      </c>
      <c r="I58" s="5">
        <f t="shared" si="5"/>
        <v>-1518.5</v>
      </c>
      <c r="J58" s="5">
        <f t="shared" si="6"/>
        <v>-1081.9000000000015</v>
      </c>
      <c r="K58" s="6">
        <f t="shared" si="7"/>
        <v>329.90000000000146</v>
      </c>
    </row>
    <row r="59" spans="1:11" ht="15.75" x14ac:dyDescent="0.25">
      <c r="A59" s="25" t="s">
        <v>47</v>
      </c>
      <c r="B59" s="26">
        <v>11</v>
      </c>
      <c r="C59" s="26">
        <v>2</v>
      </c>
      <c r="D59" s="5">
        <v>1645.41</v>
      </c>
      <c r="E59" s="5">
        <v>1422.4</v>
      </c>
      <c r="F59" s="39">
        <v>2521</v>
      </c>
      <c r="G59" s="39">
        <v>42</v>
      </c>
      <c r="H59" s="39">
        <v>242</v>
      </c>
      <c r="I59" s="5">
        <f t="shared" si="5"/>
        <v>1098.5999999999999</v>
      </c>
      <c r="J59" s="5">
        <f t="shared" si="6"/>
        <v>-2479</v>
      </c>
      <c r="K59" s="6">
        <f t="shared" si="7"/>
        <v>200</v>
      </c>
    </row>
    <row r="60" spans="1:11" ht="15.75" x14ac:dyDescent="0.25">
      <c r="A60" s="25" t="s">
        <v>57</v>
      </c>
      <c r="B60" s="26">
        <v>11</v>
      </c>
      <c r="C60" s="26">
        <v>3</v>
      </c>
      <c r="D60" s="5">
        <v>86152.19</v>
      </c>
      <c r="E60" s="5">
        <v>248367.9</v>
      </c>
      <c r="F60" s="39">
        <v>528095.19999999995</v>
      </c>
      <c r="G60" s="39">
        <v>262853.8</v>
      </c>
      <c r="H60" s="39">
        <v>265526.5</v>
      </c>
      <c r="I60" s="5">
        <f t="shared" si="5"/>
        <v>279727.29999999993</v>
      </c>
      <c r="J60" s="5">
        <f t="shared" si="6"/>
        <v>-265241.39999999997</v>
      </c>
      <c r="K60" s="6">
        <f t="shared" si="7"/>
        <v>2672.7000000000116</v>
      </c>
    </row>
    <row r="61" spans="1:11" ht="31.5" hidden="1" x14ac:dyDescent="0.25">
      <c r="A61" s="25" t="s">
        <v>48</v>
      </c>
      <c r="B61" s="26">
        <v>11</v>
      </c>
      <c r="C61" s="26">
        <v>5</v>
      </c>
      <c r="D61" s="5">
        <v>0</v>
      </c>
      <c r="E61" s="5">
        <v>0</v>
      </c>
      <c r="F61" s="39">
        <v>0</v>
      </c>
      <c r="G61" s="39">
        <v>0</v>
      </c>
      <c r="H61" s="39">
        <v>0</v>
      </c>
      <c r="I61" s="5">
        <f t="shared" si="5"/>
        <v>0</v>
      </c>
      <c r="J61" s="5">
        <f t="shared" si="6"/>
        <v>0</v>
      </c>
      <c r="K61" s="6">
        <f t="shared" si="7"/>
        <v>0</v>
      </c>
    </row>
    <row r="62" spans="1:11" ht="22.5" customHeight="1" x14ac:dyDescent="0.25">
      <c r="A62" s="21" t="s">
        <v>49</v>
      </c>
      <c r="B62" s="22">
        <v>12</v>
      </c>
      <c r="C62" s="22">
        <v>0</v>
      </c>
      <c r="D62" s="7">
        <f>SUM(D63:D64)</f>
        <v>22819.489999999998</v>
      </c>
      <c r="E62" s="7">
        <f>SUM(E63:E64)</f>
        <v>23320</v>
      </c>
      <c r="F62" s="40">
        <f>SUM(F63:F64)</f>
        <v>7600</v>
      </c>
      <c r="G62" s="40">
        <f>SUM(G63:G64)</f>
        <v>3000</v>
      </c>
      <c r="H62" s="40">
        <f>SUM(H63:H64)</f>
        <v>7600</v>
      </c>
      <c r="I62" s="7">
        <f t="shared" si="5"/>
        <v>-15720</v>
      </c>
      <c r="J62" s="7">
        <f t="shared" si="6"/>
        <v>-4600</v>
      </c>
      <c r="K62" s="8">
        <f t="shared" si="7"/>
        <v>4600</v>
      </c>
    </row>
    <row r="63" spans="1:11" ht="15.75" x14ac:dyDescent="0.25">
      <c r="A63" s="25" t="s">
        <v>50</v>
      </c>
      <c r="B63" s="26">
        <v>12</v>
      </c>
      <c r="C63" s="26">
        <v>1</v>
      </c>
      <c r="D63" s="5">
        <v>10591.38</v>
      </c>
      <c r="E63" s="5">
        <v>10820</v>
      </c>
      <c r="F63" s="39">
        <v>7600</v>
      </c>
      <c r="G63" s="39">
        <v>3000</v>
      </c>
      <c r="H63" s="39">
        <v>7600</v>
      </c>
      <c r="I63" s="5">
        <f t="shared" si="5"/>
        <v>-3220</v>
      </c>
      <c r="J63" s="5">
        <f t="shared" si="6"/>
        <v>-4600</v>
      </c>
      <c r="K63" s="6">
        <f t="shared" si="7"/>
        <v>4600</v>
      </c>
    </row>
    <row r="64" spans="1:11" ht="15.75" x14ac:dyDescent="0.25">
      <c r="A64" s="25" t="s">
        <v>51</v>
      </c>
      <c r="B64" s="26">
        <v>12</v>
      </c>
      <c r="C64" s="26">
        <v>2</v>
      </c>
      <c r="D64" s="5">
        <v>12228.11</v>
      </c>
      <c r="E64" s="5">
        <v>12500</v>
      </c>
      <c r="F64" s="39">
        <v>0</v>
      </c>
      <c r="G64" s="39">
        <v>0</v>
      </c>
      <c r="H64" s="39">
        <v>0</v>
      </c>
      <c r="I64" s="5">
        <f t="shared" si="5"/>
        <v>-12500</v>
      </c>
      <c r="J64" s="5">
        <f t="shared" si="6"/>
        <v>0</v>
      </c>
      <c r="K64" s="6">
        <f t="shared" si="7"/>
        <v>0</v>
      </c>
    </row>
    <row r="65" spans="1:11" ht="31.5" x14ac:dyDescent="0.25">
      <c r="A65" s="21" t="s">
        <v>52</v>
      </c>
      <c r="B65" s="22">
        <v>13</v>
      </c>
      <c r="C65" s="22">
        <v>0</v>
      </c>
      <c r="D65" s="7">
        <f>D66</f>
        <v>0</v>
      </c>
      <c r="E65" s="7">
        <f t="shared" ref="E65:H65" si="23">E66</f>
        <v>7062</v>
      </c>
      <c r="F65" s="40">
        <f t="shared" si="23"/>
        <v>8747</v>
      </c>
      <c r="G65" s="40">
        <f t="shared" si="23"/>
        <v>8747</v>
      </c>
      <c r="H65" s="40">
        <f t="shared" si="23"/>
        <v>8747</v>
      </c>
      <c r="I65" s="7">
        <f t="shared" si="5"/>
        <v>1685</v>
      </c>
      <c r="J65" s="7">
        <f t="shared" si="6"/>
        <v>0</v>
      </c>
      <c r="K65" s="8">
        <f t="shared" si="7"/>
        <v>0</v>
      </c>
    </row>
    <row r="66" spans="1:11" ht="32.25" thickBot="1" x14ac:dyDescent="0.3">
      <c r="A66" s="30" t="s">
        <v>59</v>
      </c>
      <c r="B66" s="31">
        <v>13</v>
      </c>
      <c r="C66" s="31">
        <v>1</v>
      </c>
      <c r="D66" s="32">
        <v>0</v>
      </c>
      <c r="E66" s="32">
        <v>7062</v>
      </c>
      <c r="F66" s="44">
        <v>8747</v>
      </c>
      <c r="G66" s="44">
        <v>8747</v>
      </c>
      <c r="H66" s="44">
        <v>8747</v>
      </c>
      <c r="I66" s="32">
        <f t="shared" si="5"/>
        <v>1685</v>
      </c>
      <c r="J66" s="32">
        <f t="shared" si="6"/>
        <v>0</v>
      </c>
      <c r="K66" s="33">
        <f t="shared" si="7"/>
        <v>0</v>
      </c>
    </row>
    <row r="68" spans="1:11" x14ac:dyDescent="0.25">
      <c r="I68" s="20"/>
      <c r="J68" s="20"/>
      <c r="K68" s="20"/>
    </row>
    <row r="69" spans="1:11" x14ac:dyDescent="0.25">
      <c r="I69" s="20"/>
      <c r="J69" s="20"/>
      <c r="K69" s="20"/>
    </row>
  </sheetData>
  <mergeCells count="12">
    <mergeCell ref="J1:K1"/>
    <mergeCell ref="I2:K2"/>
    <mergeCell ref="G6:G7"/>
    <mergeCell ref="H6:H7"/>
    <mergeCell ref="I6:K6"/>
    <mergeCell ref="A4:K4"/>
    <mergeCell ref="A6:A7"/>
    <mergeCell ref="B6:B7"/>
    <mergeCell ref="C6:C7"/>
    <mergeCell ref="D6:D7"/>
    <mergeCell ref="E6:E7"/>
    <mergeCell ref="F6:F7"/>
  </mergeCells>
  <pageMargins left="0.78740157480314965" right="0.39370078740157483" top="0.70866141732283472" bottom="0.39370078740157483" header="0.31496062992125984" footer="0.31496062992125984"/>
  <pageSetup paperSize="9" scale="64" firstPageNumber="366" fitToHeight="0" orientation="landscape" useFirstPageNumber="1" r:id="rId1"/>
  <headerFooter>
    <oddFooter>&amp;R&amp;P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</vt:lpstr>
      <vt:lpstr>'3'!Заголовки_для_печати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Дядькина Е.Г</dc:creator>
  <cp:lastModifiedBy>Абдуллина С.Ч.</cp:lastModifiedBy>
  <cp:lastPrinted>2024-11-26T11:28:09Z</cp:lastPrinted>
  <dcterms:created xsi:type="dcterms:W3CDTF">2017-11-01T10:27:04Z</dcterms:created>
  <dcterms:modified xsi:type="dcterms:W3CDTF">2024-11-26T11:29:16Z</dcterms:modified>
</cp:coreProperties>
</file>