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FB9092A3-EEF9-4C8F-BC48-911E9A237C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2" sheetId="2" r:id="rId2"/>
  </sheets>
  <definedNames>
    <definedName name="_xlnm.Print_Titles" localSheetId="0">'1'!$3:$5</definedName>
    <definedName name="_xlnm.Print_Titles" localSheetId="1">'2'!$3:$5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2" l="1"/>
  <c r="D117" i="2"/>
  <c r="D116" i="2"/>
  <c r="D115" i="2"/>
  <c r="K114" i="2"/>
  <c r="J114" i="2" s="1"/>
  <c r="H114" i="2"/>
  <c r="G114" i="2" s="1"/>
  <c r="E114" i="2"/>
  <c r="D114" i="2" s="1"/>
  <c r="K107" i="2"/>
  <c r="J107" i="2" s="1"/>
  <c r="K105" i="2"/>
  <c r="J105" i="2" s="1"/>
  <c r="H107" i="2"/>
  <c r="G107" i="2" s="1"/>
  <c r="H105" i="2"/>
  <c r="E107" i="2"/>
  <c r="D107" i="2" s="1"/>
  <c r="E105" i="2"/>
  <c r="D105" i="2" s="1"/>
  <c r="K99" i="2"/>
  <c r="J99" i="2" s="1"/>
  <c r="H99" i="2"/>
  <c r="G99" i="2" s="1"/>
  <c r="H98" i="2"/>
  <c r="G98" i="2" s="1"/>
  <c r="E99" i="2"/>
  <c r="D99" i="2" s="1"/>
  <c r="K82" i="2"/>
  <c r="K79" i="2" s="1"/>
  <c r="J79" i="2" s="1"/>
  <c r="H82" i="2"/>
  <c r="H79" i="2" s="1"/>
  <c r="G79" i="2" s="1"/>
  <c r="E82" i="2"/>
  <c r="D82" i="2" s="1"/>
  <c r="K44" i="2"/>
  <c r="J44" i="2" s="1"/>
  <c r="H44" i="2"/>
  <c r="E44" i="2"/>
  <c r="J43" i="2"/>
  <c r="G43" i="2"/>
  <c r="D43" i="2"/>
  <c r="K42" i="2"/>
  <c r="J42" i="2"/>
  <c r="I42" i="2"/>
  <c r="H42" i="2"/>
  <c r="G42" i="2"/>
  <c r="F42" i="2"/>
  <c r="E42" i="2"/>
  <c r="D42" i="2"/>
  <c r="C42" i="2"/>
  <c r="K37" i="2"/>
  <c r="H37" i="2"/>
  <c r="E37" i="2"/>
  <c r="K35" i="2"/>
  <c r="K34" i="2" s="1"/>
  <c r="J34" i="2" s="1"/>
  <c r="H35" i="2"/>
  <c r="G35" i="2" s="1"/>
  <c r="E35" i="2"/>
  <c r="D35" i="2" s="1"/>
  <c r="K27" i="2"/>
  <c r="J27" i="2" s="1"/>
  <c r="K26" i="2"/>
  <c r="H27" i="2"/>
  <c r="G27" i="2" s="1"/>
  <c r="H26" i="2"/>
  <c r="G26" i="2" s="1"/>
  <c r="E27" i="2"/>
  <c r="D27" i="2" s="1"/>
  <c r="K19" i="2"/>
  <c r="J19" i="2" s="1"/>
  <c r="H19" i="2"/>
  <c r="G19" i="2"/>
  <c r="E19" i="2"/>
  <c r="J18" i="2"/>
  <c r="J20" i="2"/>
  <c r="J21" i="2"/>
  <c r="J22" i="2"/>
  <c r="J23" i="2"/>
  <c r="J24" i="2"/>
  <c r="J25" i="2"/>
  <c r="J26" i="2"/>
  <c r="J28" i="2"/>
  <c r="J29" i="2"/>
  <c r="J30" i="2"/>
  <c r="J31" i="2"/>
  <c r="J32" i="2"/>
  <c r="J33" i="2"/>
  <c r="J36" i="2"/>
  <c r="J37" i="2"/>
  <c r="J38" i="2"/>
  <c r="J39" i="2"/>
  <c r="J40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00" i="2"/>
  <c r="J101" i="2"/>
  <c r="J102" i="2"/>
  <c r="J103" i="2"/>
  <c r="J106" i="2"/>
  <c r="J108" i="2"/>
  <c r="J109" i="2"/>
  <c r="J110" i="2"/>
  <c r="J111" i="2"/>
  <c r="J112" i="2"/>
  <c r="J113" i="2"/>
  <c r="G18" i="2"/>
  <c r="G20" i="2"/>
  <c r="G21" i="2"/>
  <c r="G22" i="2"/>
  <c r="G23" i="2"/>
  <c r="G24" i="2"/>
  <c r="G25" i="2"/>
  <c r="G28" i="2"/>
  <c r="G29" i="2"/>
  <c r="G30" i="2"/>
  <c r="G31" i="2"/>
  <c r="G32" i="2"/>
  <c r="G33" i="2"/>
  <c r="G36" i="2"/>
  <c r="G38" i="2"/>
  <c r="G39" i="2"/>
  <c r="G40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0" i="2"/>
  <c r="G81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100" i="2"/>
  <c r="G101" i="2"/>
  <c r="G102" i="2"/>
  <c r="G103" i="2"/>
  <c r="G106" i="2"/>
  <c r="G108" i="2"/>
  <c r="G109" i="2"/>
  <c r="G110" i="2"/>
  <c r="G111" i="2"/>
  <c r="G112" i="2"/>
  <c r="G113" i="2"/>
  <c r="K17" i="2"/>
  <c r="J17" i="2" s="1"/>
  <c r="H17" i="2"/>
  <c r="H16" i="2" s="1"/>
  <c r="E17" i="2"/>
  <c r="D17" i="2" s="1"/>
  <c r="D18" i="2"/>
  <c r="D19" i="2"/>
  <c r="D20" i="2"/>
  <c r="D21" i="2"/>
  <c r="D22" i="2"/>
  <c r="D23" i="2"/>
  <c r="D24" i="2"/>
  <c r="D25" i="2"/>
  <c r="D28" i="2"/>
  <c r="D29" i="2"/>
  <c r="D30" i="2"/>
  <c r="D31" i="2"/>
  <c r="D32" i="2"/>
  <c r="D33" i="2"/>
  <c r="D36" i="2"/>
  <c r="D38" i="2"/>
  <c r="D39" i="2"/>
  <c r="D40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80" i="2"/>
  <c r="D81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100" i="2"/>
  <c r="D101" i="2"/>
  <c r="D102" i="2"/>
  <c r="D103" i="2"/>
  <c r="D106" i="2"/>
  <c r="D108" i="2"/>
  <c r="D109" i="2"/>
  <c r="D110" i="2"/>
  <c r="D111" i="2"/>
  <c r="D112" i="2"/>
  <c r="D113" i="2"/>
  <c r="J15" i="2"/>
  <c r="J14" i="2"/>
  <c r="J13" i="2"/>
  <c r="J12" i="2"/>
  <c r="J11" i="2"/>
  <c r="G15" i="2"/>
  <c r="G14" i="2"/>
  <c r="G13" i="2"/>
  <c r="G12" i="2"/>
  <c r="G11" i="2"/>
  <c r="D15" i="2"/>
  <c r="D14" i="2"/>
  <c r="D13" i="2"/>
  <c r="D12" i="2"/>
  <c r="D11" i="2"/>
  <c r="E10" i="2"/>
  <c r="F10" i="2"/>
  <c r="F7" i="2" s="1"/>
  <c r="F6" i="2" s="1"/>
  <c r="H10" i="2"/>
  <c r="I10" i="2"/>
  <c r="K10" i="2"/>
  <c r="C10" i="2"/>
  <c r="F8" i="2"/>
  <c r="H8" i="2"/>
  <c r="I8" i="2"/>
  <c r="J8" i="2"/>
  <c r="K8" i="2"/>
  <c r="C8" i="2"/>
  <c r="J9" i="2"/>
  <c r="G9" i="2"/>
  <c r="G8" i="2" s="1"/>
  <c r="D9" i="2"/>
  <c r="D8" i="2" s="1"/>
  <c r="E8" i="2"/>
  <c r="E7" i="2" s="1"/>
  <c r="J10" i="2" l="1"/>
  <c r="J7" i="2" s="1"/>
  <c r="E16" i="2"/>
  <c r="D16" i="2" s="1"/>
  <c r="E41" i="2"/>
  <c r="D41" i="2" s="1"/>
  <c r="H104" i="2"/>
  <c r="G104" i="2" s="1"/>
  <c r="E34" i="2"/>
  <c r="D34" i="2" s="1"/>
  <c r="G17" i="2"/>
  <c r="G16" i="2" s="1"/>
  <c r="J35" i="2"/>
  <c r="K7" i="2"/>
  <c r="G82" i="2"/>
  <c r="I7" i="2"/>
  <c r="I6" i="2" s="1"/>
  <c r="K16" i="2"/>
  <c r="J16" i="2" s="1"/>
  <c r="H34" i="2"/>
  <c r="G34" i="2" s="1"/>
  <c r="E79" i="2"/>
  <c r="D79" i="2" s="1"/>
  <c r="H7" i="2"/>
  <c r="K98" i="2"/>
  <c r="J98" i="2" s="1"/>
  <c r="G10" i="2"/>
  <c r="G7" i="2" s="1"/>
  <c r="E104" i="2"/>
  <c r="D104" i="2" s="1"/>
  <c r="K104" i="2"/>
  <c r="J104" i="2" s="1"/>
  <c r="G105" i="2"/>
  <c r="E98" i="2"/>
  <c r="D98" i="2" s="1"/>
  <c r="K41" i="2"/>
  <c r="J41" i="2" s="1"/>
  <c r="H41" i="2"/>
  <c r="G41" i="2" s="1"/>
  <c r="D44" i="2"/>
  <c r="G44" i="2"/>
  <c r="C7" i="2"/>
  <c r="G37" i="2"/>
  <c r="D37" i="2"/>
  <c r="E26" i="2"/>
  <c r="D26" i="2" s="1"/>
  <c r="D10" i="2"/>
  <c r="J120" i="1"/>
  <c r="G120" i="1"/>
  <c r="D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2" i="1"/>
  <c r="J81" i="1" s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4" i="1"/>
  <c r="J43" i="1" s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2" i="1"/>
  <c r="G81" i="1" s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81" i="1"/>
  <c r="F80" i="1" s="1"/>
  <c r="E81" i="1"/>
  <c r="H81" i="1"/>
  <c r="I81" i="1"/>
  <c r="I80" i="1" s="1"/>
  <c r="K81" i="1"/>
  <c r="C81" i="1"/>
  <c r="E83" i="1"/>
  <c r="H83" i="1"/>
  <c r="K83" i="1"/>
  <c r="C83" i="1"/>
  <c r="E45" i="1"/>
  <c r="F45" i="1"/>
  <c r="H45" i="1"/>
  <c r="I45" i="1"/>
  <c r="K45" i="1"/>
  <c r="E43" i="1"/>
  <c r="F43" i="1"/>
  <c r="H43" i="1"/>
  <c r="I43" i="1"/>
  <c r="K43" i="1"/>
  <c r="C45" i="1"/>
  <c r="C43" i="1"/>
  <c r="C42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4" i="1"/>
  <c r="D43" i="1" s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2" i="1"/>
  <c r="D81" i="1" s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9" i="1"/>
  <c r="D8" i="1"/>
  <c r="C7" i="1"/>
  <c r="H80" i="1" l="1"/>
  <c r="G7" i="1"/>
  <c r="J6" i="2"/>
  <c r="E6" i="2"/>
  <c r="E119" i="2" s="1"/>
  <c r="D119" i="2" s="1"/>
  <c r="G6" i="2"/>
  <c r="I42" i="1"/>
  <c r="I6" i="1" s="1"/>
  <c r="J83" i="1"/>
  <c r="K6" i="2"/>
  <c r="K119" i="2" s="1"/>
  <c r="J119" i="2" s="1"/>
  <c r="D7" i="2"/>
  <c r="D6" i="2" s="1"/>
  <c r="C6" i="2"/>
  <c r="H6" i="2"/>
  <c r="H119" i="2" s="1"/>
  <c r="G119" i="2" s="1"/>
  <c r="D7" i="1"/>
  <c r="D83" i="1"/>
  <c r="D80" i="1" s="1"/>
  <c r="E80" i="1"/>
  <c r="J7" i="1"/>
  <c r="C80" i="1"/>
  <c r="C6" i="1" s="1"/>
  <c r="G45" i="1"/>
  <c r="G42" i="1" s="1"/>
  <c r="J45" i="1"/>
  <c r="J42" i="1" s="1"/>
  <c r="D45" i="1"/>
  <c r="D42" i="1" s="1"/>
  <c r="D6" i="1" s="1"/>
  <c r="G83" i="1"/>
  <c r="G80" i="1" s="1"/>
  <c r="J80" i="1"/>
  <c r="K80" i="1"/>
  <c r="H42" i="1"/>
  <c r="H6" i="1" s="1"/>
  <c r="F42" i="1"/>
  <c r="F6" i="1" s="1"/>
  <c r="K42" i="1"/>
  <c r="E42" i="1"/>
  <c r="G6" i="1" l="1"/>
  <c r="J6" i="1"/>
  <c r="E6" i="1"/>
  <c r="K6" i="1"/>
</calcChain>
</file>

<file path=xl/sharedStrings.xml><?xml version="1.0" encoding="utf-8"?>
<sst xmlns="http://schemas.openxmlformats.org/spreadsheetml/2006/main" count="486" uniqueCount="216">
  <si>
    <t>ИТОГО:</t>
  </si>
  <si>
    <t>9000100000</t>
  </si>
  <si>
    <t>Комплекс процессных мероприятий "Обеспечение деятельности органов местного самоуправления"</t>
  </si>
  <si>
    <t>9000099990</t>
  </si>
  <si>
    <t>Реализация мероприятий</t>
  </si>
  <si>
    <t>9000020980</t>
  </si>
  <si>
    <t>Условно утвержденные расходы</t>
  </si>
  <si>
    <t>9000002400</t>
  </si>
  <si>
    <t>Прочие мероприятия органов местного самоуправления</t>
  </si>
  <si>
    <t>9000000000</t>
  </si>
  <si>
    <t>Непрограммные расходы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</si>
  <si>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</si>
  <si>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</si>
  <si>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</si>
  <si>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</si>
  <si>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</si>
  <si>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</si>
  <si>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</si>
  <si>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</si>
  <si>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7540900000</t>
  </si>
  <si>
    <t>Комплекс процессных мероприятий "Цифровизация городского хозяйства"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</si>
  <si>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</si>
  <si>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</si>
  <si>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</si>
  <si>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</si>
  <si>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</si>
  <si>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</si>
  <si>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</si>
  <si>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</si>
  <si>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</si>
  <si>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</si>
  <si>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7140700000</t>
  </si>
  <si>
    <t>Комплекс процессных мероприятий "Реализация проектов (инициатив) граждан по вопросам местного значения"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</si>
  <si>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</si>
  <si>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</si>
  <si>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7140200000</t>
  </si>
  <si>
    <t>Комплекс процессных мероприятий "Обеспечение деятельности казенных учреждений"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</si>
  <si>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</si>
  <si>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</si>
  <si>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</si>
  <si>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</si>
  <si>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</si>
  <si>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</si>
  <si>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</si>
  <si>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</si>
  <si>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</si>
  <si>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</si>
  <si>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</si>
  <si>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</si>
  <si>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</si>
  <si>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6841000000</t>
  </si>
  <si>
    <t>Комплекс процессных мероприятий "Сохранение и популяризация самобытной казачьей культуры"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</si>
  <si>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</si>
  <si>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</si>
  <si>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</si>
  <si>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</si>
  <si>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</si>
  <si>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</si>
  <si>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</si>
  <si>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</si>
  <si>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</si>
  <si>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</si>
  <si>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</si>
  <si>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6740700000</t>
  </si>
  <si>
    <t>Комплекс процессных мероприятий "Управление и распоряжение земельными ресурсами"</t>
  </si>
  <si>
    <t>6740600000</t>
  </si>
  <si>
    <t>Комплекс процессных мероприятий "Управление и распоряжение муниципальным имуществом"</t>
  </si>
  <si>
    <t>6740100000</t>
  </si>
  <si>
    <t>6740000000</t>
  </si>
  <si>
    <t>6720200000</t>
  </si>
  <si>
    <t>Региональный проект "Национальная система пространственных данных"</t>
  </si>
  <si>
    <t>6720000000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</si>
  <si>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</si>
  <si>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</si>
  <si>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</si>
  <si>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</si>
  <si>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</si>
  <si>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</si>
  <si>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</si>
  <si>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6640800000</t>
  </si>
  <si>
    <t>Комплекс процессных мероприятий "Организация и проведение общественно значимых мероприятий"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</si>
  <si>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</si>
  <si>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</si>
  <si>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</si>
  <si>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</si>
  <si>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</si>
  <si>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</si>
  <si>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</si>
  <si>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6540700000</t>
  </si>
  <si>
    <t>Комплекс процессных мероприятий "Обслуживание муниципального долга города Радужный"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</si>
  <si>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</si>
  <si>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</si>
  <si>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</si>
  <si>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</si>
  <si>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</si>
  <si>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</si>
  <si>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</si>
  <si>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</si>
  <si>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</si>
  <si>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</si>
  <si>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</si>
  <si>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</si>
  <si>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</si>
  <si>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6140700000</t>
  </si>
  <si>
    <t>Комплекс процессных мероприятий  "Ликвидация несанкционированных мест размещения отходов"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</si>
  <si>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</si>
  <si>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</si>
  <si>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</si>
  <si>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</si>
  <si>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</si>
  <si>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</si>
  <si>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</si>
  <si>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6040900000</t>
  </si>
  <si>
    <t>Комплекс процессных мероприятий "Профилактика терроризма в городе Радужный"</t>
  </si>
  <si>
    <t>6040800000</t>
  </si>
  <si>
    <t>Комплекс процессных мероприятий "Профилактика правонарушений в сфере общественного порядка"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</si>
  <si>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</si>
  <si>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</si>
  <si>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</si>
  <si>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</si>
  <si>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</si>
  <si>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</si>
  <si>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</si>
  <si>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</si>
  <si>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</si>
  <si>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5841000000</t>
  </si>
  <si>
    <t>Комплекс процессных мероприятий "Обеспечение надлежащего содержания муниципального жилого фонда"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</si>
  <si>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</si>
  <si>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</si>
  <si>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5840800000</t>
  </si>
  <si>
    <t>Комплекс процессных мероприятий "Обеспечение реализации муниципальной программы"</t>
  </si>
  <si>
    <t>5840700000</t>
  </si>
  <si>
    <t>Комплекс процессных мероприятий "Содействие проведению капитального ремонта многоквартирных жилых домов"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</si>
  <si>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</si>
  <si>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</si>
  <si>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5840200000</t>
  </si>
  <si>
    <t>5840000000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</si>
  <si>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</si>
  <si>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</si>
  <si>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</si>
  <si>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</si>
  <si>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</si>
  <si>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</si>
  <si>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</si>
  <si>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</si>
  <si>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</si>
  <si>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5740800000</t>
  </si>
  <si>
    <t>Комплекс процессных мероприятий "Ликвидация (снос, зачистка территории) объектов недвижимости, принадлежащих на праве собственности муниципальному образованию"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</si>
  <si>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</si>
  <si>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</si>
  <si>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</si>
  <si>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</si>
  <si>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</si>
  <si>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</si>
  <si>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</si>
  <si>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</si>
  <si>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</si>
  <si>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</si>
  <si>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</si>
  <si>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</si>
  <si>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</si>
  <si>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</si>
  <si>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5340700000</t>
  </si>
  <si>
    <t>Комплекс процессных мероприятий "Повышения уровня материальной оснащенности организаций, оказывающих реабилитационные и абилитационные услуги на объектах социальной инфраструктуры, в сфере спорта и физической культуры, в сфере культуры, искусства и молодежной политики, в сфере образования"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</si>
  <si>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</si>
  <si>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</si>
  <si>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</si>
  <si>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</si>
  <si>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</si>
  <si>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</si>
  <si>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</si>
  <si>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5240900000</t>
  </si>
  <si>
    <t>Комплекс процессных мероприятий "Развитие спорта высших достижений"</t>
  </si>
  <si>
    <t>5240800000</t>
  </si>
  <si>
    <t>Комплекс процессных мероприятий "Развитие физической культуры и массового спорта"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</si>
  <si>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</si>
  <si>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</si>
  <si>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</si>
  <si>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</si>
  <si>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5240100000</t>
  </si>
  <si>
    <t>5240000000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</si>
  <si>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</si>
  <si>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</si>
  <si>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</si>
  <si>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</si>
  <si>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</si>
  <si>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5140900000</t>
  </si>
  <si>
    <t>Комплекс процессных мероприятий "Комплексная безопасность образовательных организаций"</t>
  </si>
  <si>
    <t>5140800000</t>
  </si>
  <si>
    <t>Комплекс процессных мероприятий "Содействие развитию летнего отдыха и оздоровления"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</si>
  <si>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</si>
  <si>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</si>
  <si>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5140600000</t>
  </si>
  <si>
    <t>Комплекс процессных мероприятий "Содействие развитию дошкольного и общего образования"</t>
  </si>
  <si>
    <t>5140100000</t>
  </si>
  <si>
    <t>5140000000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</si>
  <si>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</si>
  <si>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</si>
  <si>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</si>
  <si>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</si>
  <si>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</si>
  <si>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ЦСР</t>
  </si>
  <si>
    <t>Наименование</t>
  </si>
  <si>
    <t>Муниципальные программы</t>
  </si>
  <si>
    <t>уточнение</t>
  </si>
  <si>
    <t>2025 год</t>
  </si>
  <si>
    <t xml:space="preserve">2026 год </t>
  </si>
  <si>
    <t>2027 год</t>
  </si>
  <si>
    <t>проект, внесенный в Думу города</t>
  </si>
  <si>
    <t xml:space="preserve">уточненный проект </t>
  </si>
  <si>
    <t>уточненный проект</t>
  </si>
  <si>
    <t>тыс. руб.</t>
  </si>
  <si>
    <t>Выполнение комплексных кадастровых работ за счет средств муниципального образования</t>
  </si>
  <si>
    <t>Публичные нормативные социальные выплаты гражданам</t>
  </si>
  <si>
    <t xml:space="preserve">Таблица поправок, вносимых в распределение бюджетных ассигнований на реализацию муниципальных программ и непрограммных расходов города Радужный на 2025 год и на плановый период 2026 и 2027 годов </t>
  </si>
  <si>
    <t>Таблица поправок, вносимых в распределение бюджетных ассигнований на реализацию муниципальных программ и непрограммных расходов города Радужный на 2025 год и на плановый период 2026 и 2027 годов  (без межбюджетных трансфертов)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</si>
</sst>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0000"/>
    <numFmt numFmtId="166" formatCode="00\.00\.00"/>
    <numFmt numFmtId="167" formatCode="#,##0.00_ ;[Red]\-#,##0.00\ "/>
  </numFmts>
  <fonts count="12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166" fontId="8" fillId="2" borderId="15" xfId="0" applyNumberFormat="1" applyFont="1" applyFill="1" applyBorder="1" applyAlignment="1" applyProtection="1">
      <alignment vertical="center" wrapText="1"/>
      <protection hidden="1"/>
    </xf>
    <xf numFmtId="165" fontId="8" fillId="2" borderId="12" xfId="0" applyNumberFormat="1" applyFont="1" applyFill="1" applyBorder="1" applyAlignment="1" applyProtection="1">
      <alignment horizontal="right" vertical="center" wrapText="1"/>
      <protection hidden="1"/>
    </xf>
    <xf numFmtId="164" fontId="8" fillId="2" borderId="11" xfId="0" applyNumberFormat="1" applyFont="1" applyFill="1" applyBorder="1" applyAlignment="1" applyProtection="1">
      <alignment wrapText="1"/>
      <protection hidden="1"/>
    </xf>
    <xf numFmtId="166" fontId="7" fillId="2" borderId="15" xfId="0" applyNumberFormat="1" applyFont="1" applyFill="1" applyBorder="1" applyAlignment="1" applyProtection="1">
      <alignment vertical="center" wrapText="1"/>
      <protection hidden="1"/>
    </xf>
    <xf numFmtId="165" fontId="7" fillId="2" borderId="12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11" xfId="0" applyNumberFormat="1" applyFont="1" applyFill="1" applyBorder="1" applyAlignment="1" applyProtection="1">
      <alignment wrapText="1"/>
      <protection hidden="1"/>
    </xf>
    <xf numFmtId="166" fontId="7" fillId="2" borderId="31" xfId="0" applyNumberFormat="1" applyFont="1" applyFill="1" applyBorder="1" applyAlignment="1" applyProtection="1">
      <alignment vertical="center" wrapText="1"/>
      <protection hidden="1"/>
    </xf>
    <xf numFmtId="165" fontId="7" fillId="2" borderId="32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30" xfId="0" applyNumberFormat="1" applyFont="1" applyFill="1" applyBorder="1" applyAlignment="1" applyProtection="1">
      <alignment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164" fontId="7" fillId="2" borderId="13" xfId="1" applyNumberFormat="1" applyFont="1" applyFill="1" applyBorder="1" applyProtection="1">
      <protection hidden="1"/>
    </xf>
    <xf numFmtId="164" fontId="7" fillId="2" borderId="29" xfId="1" applyNumberFormat="1" applyFont="1" applyFill="1" applyBorder="1" applyProtection="1">
      <protection hidden="1"/>
    </xf>
    <xf numFmtId="164" fontId="4" fillId="0" borderId="3" xfId="1" applyNumberFormat="1" applyFont="1" applyBorder="1" applyProtection="1">
      <protection hidden="1"/>
    </xf>
    <xf numFmtId="164" fontId="4" fillId="0" borderId="23" xfId="1" applyNumberFormat="1" applyFont="1" applyBorder="1" applyProtection="1">
      <protection hidden="1"/>
    </xf>
    <xf numFmtId="164" fontId="8" fillId="2" borderId="13" xfId="0" applyNumberFormat="1" applyFont="1" applyFill="1" applyBorder="1" applyProtection="1">
      <protection hidden="1"/>
    </xf>
    <xf numFmtId="167" fontId="4" fillId="0" borderId="34" xfId="1" applyNumberFormat="1" applyFont="1" applyBorder="1" applyAlignment="1" applyProtection="1">
      <alignment horizontal="right" vertical="center" wrapText="1"/>
      <protection hidden="1"/>
    </xf>
    <xf numFmtId="166" fontId="8" fillId="2" borderId="20" xfId="0" applyNumberFormat="1" applyFont="1" applyFill="1" applyBorder="1" applyAlignment="1" applyProtection="1">
      <alignment vertical="center" wrapText="1"/>
      <protection hidden="1"/>
    </xf>
    <xf numFmtId="164" fontId="8" fillId="2" borderId="18" xfId="0" applyNumberFormat="1" applyFont="1" applyFill="1" applyBorder="1" applyProtection="1">
      <protection hidden="1"/>
    </xf>
    <xf numFmtId="164" fontId="8" fillId="2" borderId="16" xfId="0" applyNumberFormat="1" applyFont="1" applyFill="1" applyBorder="1" applyAlignment="1" applyProtection="1">
      <alignment wrapText="1"/>
      <protection hidden="1"/>
    </xf>
    <xf numFmtId="164" fontId="8" fillId="2" borderId="11" xfId="0" applyNumberFormat="1" applyFont="1" applyFill="1" applyBorder="1" applyProtection="1">
      <protection hidden="1"/>
    </xf>
    <xf numFmtId="164" fontId="7" fillId="2" borderId="1" xfId="1" applyNumberFormat="1" applyFont="1" applyFill="1" applyBorder="1" applyProtection="1">
      <protection hidden="1"/>
    </xf>
    <xf numFmtId="164" fontId="8" fillId="2" borderId="9" xfId="0" applyNumberFormat="1" applyFont="1" applyFill="1" applyBorder="1" applyAlignment="1" applyProtection="1">
      <alignment wrapText="1"/>
      <protection hidden="1"/>
    </xf>
    <xf numFmtId="165" fontId="8" fillId="2" borderId="17" xfId="0" applyNumberFormat="1" applyFont="1" applyFill="1" applyBorder="1" applyAlignment="1" applyProtection="1">
      <alignment horizontal="right" vertical="center" wrapText="1"/>
      <protection hidden="1"/>
    </xf>
    <xf numFmtId="165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167" fontId="4" fillId="0" borderId="37" xfId="1" applyNumberFormat="1" applyFont="1" applyBorder="1" applyAlignment="1" applyProtection="1">
      <alignment horizontal="right" vertical="center" wrapText="1"/>
      <protection hidden="1"/>
    </xf>
    <xf numFmtId="164" fontId="8" fillId="2" borderId="19" xfId="1" applyNumberFormat="1" applyFont="1" applyFill="1" applyBorder="1" applyAlignment="1" applyProtection="1">
      <alignment wrapText="1"/>
      <protection hidden="1"/>
    </xf>
    <xf numFmtId="164" fontId="7" fillId="2" borderId="14" xfId="1" applyNumberFormat="1" applyFont="1" applyFill="1" applyBorder="1" applyProtection="1">
      <protection hidden="1"/>
    </xf>
    <xf numFmtId="164" fontId="8" fillId="2" borderId="14" xfId="1" applyNumberFormat="1" applyFont="1" applyFill="1" applyBorder="1" applyAlignment="1" applyProtection="1">
      <alignment wrapText="1"/>
      <protection hidden="1"/>
    </xf>
    <xf numFmtId="164" fontId="8" fillId="2" borderId="14" xfId="0" applyNumberFormat="1" applyFont="1" applyFill="1" applyBorder="1" applyProtection="1">
      <protection hidden="1"/>
    </xf>
    <xf numFmtId="164" fontId="7" fillId="2" borderId="4" xfId="1" applyNumberFormat="1" applyFont="1" applyFill="1" applyBorder="1" applyProtection="1">
      <protection hidden="1"/>
    </xf>
    <xf numFmtId="167" fontId="4" fillId="0" borderId="38" xfId="1" applyNumberFormat="1" applyFont="1" applyBorder="1" applyAlignment="1" applyProtection="1">
      <alignment horizontal="right" vertical="center" wrapText="1"/>
      <protection hidden="1"/>
    </xf>
    <xf numFmtId="167" fontId="4" fillId="0" borderId="39" xfId="1" applyNumberFormat="1" applyFont="1" applyBorder="1" applyAlignment="1" applyProtection="1">
      <alignment horizontal="right" vertical="center" wrapText="1"/>
      <protection hidden="1"/>
    </xf>
    <xf numFmtId="164" fontId="8" fillId="2" borderId="20" xfId="1" applyNumberFormat="1" applyFont="1" applyFill="1" applyBorder="1" applyAlignment="1" applyProtection="1">
      <alignment wrapText="1"/>
      <protection hidden="1"/>
    </xf>
    <xf numFmtId="164" fontId="8" fillId="2" borderId="16" xfId="0" applyNumberFormat="1" applyFont="1" applyFill="1" applyBorder="1" applyProtection="1">
      <protection hidden="1"/>
    </xf>
    <xf numFmtId="164" fontId="7" fillId="2" borderId="15" xfId="1" applyNumberFormat="1" applyFont="1" applyFill="1" applyBorder="1" applyProtection="1">
      <protection hidden="1"/>
    </xf>
    <xf numFmtId="164" fontId="8" fillId="2" borderId="15" xfId="1" applyNumberFormat="1" applyFont="1" applyFill="1" applyBorder="1" applyAlignment="1" applyProtection="1">
      <alignment wrapText="1"/>
      <protection hidden="1"/>
    </xf>
    <xf numFmtId="164" fontId="8" fillId="2" borderId="15" xfId="0" applyNumberFormat="1" applyFont="1" applyFill="1" applyBorder="1" applyProtection="1">
      <protection hidden="1"/>
    </xf>
    <xf numFmtId="164" fontId="7" fillId="2" borderId="10" xfId="1" applyNumberFormat="1" applyFont="1" applyFill="1" applyBorder="1" applyProtection="1">
      <protection hidden="1"/>
    </xf>
    <xf numFmtId="164" fontId="8" fillId="2" borderId="9" xfId="0" applyNumberFormat="1" applyFont="1" applyFill="1" applyBorder="1" applyProtection="1">
      <protection hidden="1"/>
    </xf>
    <xf numFmtId="167" fontId="4" fillId="0" borderId="28" xfId="1" applyNumberFormat="1" applyFont="1" applyBorder="1" applyAlignment="1" applyProtection="1">
      <alignment horizontal="right" vertical="center" wrapText="1"/>
      <protection hidden="1"/>
    </xf>
    <xf numFmtId="164" fontId="8" fillId="2" borderId="17" xfId="0" applyNumberFormat="1" applyFont="1" applyFill="1" applyBorder="1" applyProtection="1">
      <protection hidden="1"/>
    </xf>
    <xf numFmtId="164" fontId="8" fillId="2" borderId="12" xfId="0" applyNumberFormat="1" applyFont="1" applyFill="1" applyBorder="1" applyProtection="1">
      <protection hidden="1"/>
    </xf>
    <xf numFmtId="164" fontId="8" fillId="2" borderId="2" xfId="0" applyNumberFormat="1" applyFont="1" applyFill="1" applyBorder="1" applyProtection="1">
      <protection hidden="1"/>
    </xf>
    <xf numFmtId="164" fontId="7" fillId="2" borderId="15" xfId="1" applyNumberFormat="1" applyFont="1" applyFill="1" applyBorder="1" applyAlignment="1" applyProtection="1">
      <alignment wrapText="1"/>
      <protection hidden="1"/>
    </xf>
    <xf numFmtId="164" fontId="7" fillId="2" borderId="10" xfId="1" applyNumberFormat="1" applyFont="1" applyFill="1" applyBorder="1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164" fontId="7" fillId="2" borderId="13" xfId="0" applyNumberFormat="1" applyFont="1" applyFill="1" applyBorder="1" applyProtection="1">
      <protection hidden="1"/>
    </xf>
    <xf numFmtId="166" fontId="8" fillId="2" borderId="15" xfId="0" applyNumberFormat="1" applyFont="1" applyFill="1" applyBorder="1" applyAlignment="1" applyProtection="1">
      <alignment wrapText="1"/>
      <protection hidden="1"/>
    </xf>
    <xf numFmtId="165" fontId="8" fillId="2" borderId="12" xfId="0" applyNumberFormat="1" applyFont="1" applyFill="1" applyBorder="1" applyAlignment="1" applyProtection="1">
      <alignment horizontal="right" wrapText="1"/>
      <protection hidden="1"/>
    </xf>
    <xf numFmtId="164" fontId="8" fillId="2" borderId="13" xfId="0" applyNumberFormat="1" applyFont="1" applyFill="1" applyBorder="1" applyAlignment="1" applyProtection="1">
      <alignment wrapText="1"/>
      <protection hidden="1"/>
    </xf>
    <xf numFmtId="166" fontId="4" fillId="2" borderId="41" xfId="0" applyNumberFormat="1" applyFont="1" applyFill="1" applyBorder="1" applyAlignment="1" applyProtection="1">
      <alignment wrapText="1"/>
      <protection hidden="1"/>
    </xf>
    <xf numFmtId="165" fontId="4" fillId="2" borderId="23" xfId="0" applyNumberFormat="1" applyFont="1" applyFill="1" applyBorder="1" applyAlignment="1" applyProtection="1">
      <alignment horizontal="right" wrapText="1"/>
      <protection hidden="1"/>
    </xf>
    <xf numFmtId="164" fontId="4" fillId="2" borderId="40" xfId="0" applyNumberFormat="1" applyFont="1" applyFill="1" applyBorder="1" applyAlignment="1" applyProtection="1">
      <alignment wrapText="1"/>
      <protection hidden="1"/>
    </xf>
    <xf numFmtId="164" fontId="4" fillId="2" borderId="3" xfId="0" applyNumberFormat="1" applyFont="1" applyFill="1" applyBorder="1" applyAlignment="1" applyProtection="1">
      <alignment wrapText="1"/>
      <protection hidden="1"/>
    </xf>
    <xf numFmtId="164" fontId="4" fillId="0" borderId="3" xfId="0" applyNumberFormat="1" applyFont="1" applyBorder="1" applyProtection="1">
      <protection hidden="1"/>
    </xf>
    <xf numFmtId="166" fontId="7" fillId="2" borderId="42" xfId="0" applyNumberFormat="1" applyFont="1" applyFill="1" applyBorder="1" applyAlignment="1" applyProtection="1">
      <alignment vertical="center" wrapText="1"/>
      <protection hidden="1"/>
    </xf>
    <xf numFmtId="165" fontId="7" fillId="2" borderId="43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12" xfId="0" applyNumberFormat="1" applyFont="1" applyFill="1" applyBorder="1" applyProtection="1">
      <protection hidden="1"/>
    </xf>
    <xf numFmtId="164" fontId="8" fillId="2" borderId="12" xfId="0" applyNumberFormat="1" applyFont="1" applyFill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167" fontId="4" fillId="0" borderId="41" xfId="1" applyNumberFormat="1" applyFont="1" applyBorder="1" applyAlignment="1" applyProtection="1">
      <alignment horizontal="right" vertical="center" wrapText="1"/>
      <protection hidden="1"/>
    </xf>
    <xf numFmtId="166" fontId="8" fillId="2" borderId="20" xfId="0" applyNumberFormat="1" applyFont="1" applyFill="1" applyBorder="1" applyAlignment="1" applyProtection="1">
      <alignment wrapText="1"/>
      <protection hidden="1"/>
    </xf>
    <xf numFmtId="165" fontId="8" fillId="2" borderId="17" xfId="0" applyNumberFormat="1" applyFont="1" applyFill="1" applyBorder="1" applyAlignment="1" applyProtection="1">
      <alignment horizontal="right" wrapText="1"/>
      <protection hidden="1"/>
    </xf>
    <xf numFmtId="164" fontId="8" fillId="2" borderId="18" xfId="0" applyNumberFormat="1" applyFont="1" applyFill="1" applyBorder="1" applyAlignment="1" applyProtection="1">
      <alignment wrapText="1"/>
      <protection hidden="1"/>
    </xf>
    <xf numFmtId="164" fontId="8" fillId="2" borderId="17" xfId="0" applyNumberFormat="1" applyFont="1" applyFill="1" applyBorder="1" applyAlignment="1" applyProtection="1">
      <alignment wrapText="1"/>
      <protection hidden="1"/>
    </xf>
    <xf numFmtId="164" fontId="7" fillId="2" borderId="11" xfId="0" applyNumberFormat="1" applyFont="1" applyFill="1" applyBorder="1" applyProtection="1">
      <protection hidden="1"/>
    </xf>
    <xf numFmtId="164" fontId="8" fillId="2" borderId="19" xfId="0" applyNumberFormat="1" applyFont="1" applyFill="1" applyBorder="1" applyAlignment="1" applyProtection="1">
      <alignment wrapText="1"/>
      <protection hidden="1"/>
    </xf>
    <xf numFmtId="164" fontId="7" fillId="2" borderId="14" xfId="0" applyNumberFormat="1" applyFont="1" applyFill="1" applyBorder="1" applyProtection="1">
      <protection hidden="1"/>
    </xf>
    <xf numFmtId="164" fontId="8" fillId="2" borderId="14" xfId="0" applyNumberFormat="1" applyFont="1" applyFill="1" applyBorder="1" applyAlignment="1" applyProtection="1">
      <alignment wrapText="1"/>
      <protection hidden="1"/>
    </xf>
    <xf numFmtId="164" fontId="7" fillId="2" borderId="44" xfId="0" applyNumberFormat="1" applyFont="1" applyFill="1" applyBorder="1" applyProtection="1">
      <protection hidden="1"/>
    </xf>
    <xf numFmtId="164" fontId="4" fillId="0" borderId="8" xfId="0" applyNumberFormat="1" applyFont="1" applyBorder="1" applyProtection="1">
      <protection hidden="1"/>
    </xf>
    <xf numFmtId="164" fontId="8" fillId="2" borderId="20" xfId="0" applyNumberFormat="1" applyFont="1" applyFill="1" applyBorder="1" applyAlignment="1" applyProtection="1">
      <alignment wrapText="1"/>
      <protection hidden="1"/>
    </xf>
    <xf numFmtId="164" fontId="7" fillId="2" borderId="15" xfId="0" applyNumberFormat="1" applyFont="1" applyFill="1" applyBorder="1" applyProtection="1">
      <protection hidden="1"/>
    </xf>
    <xf numFmtId="164" fontId="8" fillId="2" borderId="15" xfId="0" applyNumberFormat="1" applyFont="1" applyFill="1" applyBorder="1" applyAlignment="1" applyProtection="1">
      <alignment wrapText="1"/>
      <protection hidden="1"/>
    </xf>
    <xf numFmtId="164" fontId="7" fillId="2" borderId="31" xfId="0" applyNumberFormat="1" applyFont="1" applyFill="1" applyBorder="1" applyProtection="1">
      <protection hidden="1"/>
    </xf>
    <xf numFmtId="164" fontId="4" fillId="0" borderId="6" xfId="0" applyNumberFormat="1" applyFont="1" applyBorder="1" applyProtection="1"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164" fontId="7" fillId="2" borderId="45" xfId="0" applyNumberFormat="1" applyFont="1" applyFill="1" applyBorder="1" applyAlignment="1" applyProtection="1">
      <alignment wrapText="1"/>
      <protection hidden="1"/>
    </xf>
    <xf numFmtId="164" fontId="7" fillId="2" borderId="46" xfId="0" applyNumberFormat="1" applyFont="1" applyFill="1" applyBorder="1" applyAlignment="1" applyProtection="1">
      <alignment wrapText="1"/>
      <protection hidden="1"/>
    </xf>
    <xf numFmtId="164" fontId="4" fillId="0" borderId="5" xfId="0" applyNumberFormat="1" applyFont="1" applyBorder="1" applyProtection="1">
      <protection hidden="1"/>
    </xf>
    <xf numFmtId="164" fontId="4" fillId="2" borderId="35" xfId="0" applyNumberFormat="1" applyFont="1" applyFill="1" applyBorder="1" applyAlignment="1" applyProtection="1">
      <alignment wrapText="1"/>
      <protection hidden="1"/>
    </xf>
    <xf numFmtId="164" fontId="4" fillId="2" borderId="21" xfId="0" applyNumberFormat="1" applyFont="1" applyFill="1" applyBorder="1" applyAlignment="1" applyProtection="1">
      <alignment wrapText="1"/>
      <protection hidden="1"/>
    </xf>
    <xf numFmtId="164" fontId="4" fillId="2" borderId="36" xfId="0" applyNumberFormat="1" applyFont="1" applyFill="1" applyBorder="1" applyAlignment="1" applyProtection="1">
      <alignment wrapText="1"/>
      <protection hidden="1"/>
    </xf>
    <xf numFmtId="164" fontId="4" fillId="2" borderId="49" xfId="0" applyNumberFormat="1" applyFont="1" applyFill="1" applyBorder="1" applyAlignment="1" applyProtection="1">
      <alignment wrapText="1"/>
      <protection hidden="1"/>
    </xf>
    <xf numFmtId="164" fontId="4" fillId="2" borderId="33" xfId="0" applyNumberFormat="1" applyFont="1" applyFill="1" applyBorder="1" applyAlignment="1" applyProtection="1">
      <alignment wrapText="1"/>
      <protection hidden="1"/>
    </xf>
    <xf numFmtId="164" fontId="7" fillId="2" borderId="18" xfId="0" applyNumberFormat="1" applyFont="1" applyFill="1" applyBorder="1" applyProtection="1">
      <protection hidden="1"/>
    </xf>
    <xf numFmtId="164" fontId="7" fillId="2" borderId="10" xfId="0" applyNumberFormat="1" applyFont="1" applyFill="1" applyBorder="1" applyProtection="1">
      <protection hidden="1"/>
    </xf>
    <xf numFmtId="164" fontId="7" fillId="2" borderId="1" xfId="0" applyNumberFormat="1" applyFont="1" applyFill="1" applyBorder="1" applyProtection="1">
      <protection hidden="1"/>
    </xf>
    <xf numFmtId="164" fontId="7" fillId="2" borderId="9" xfId="0" applyNumberFormat="1" applyFont="1" applyFill="1" applyBorder="1" applyProtection="1">
      <protection hidden="1"/>
    </xf>
    <xf numFmtId="164" fontId="7" fillId="2" borderId="2" xfId="0" applyNumberFormat="1" applyFont="1" applyFill="1" applyBorder="1" applyProtection="1">
      <protection hidden="1"/>
    </xf>
    <xf numFmtId="164" fontId="7" fillId="2" borderId="14" xfId="0" applyNumberFormat="1" applyFont="1" applyFill="1" applyBorder="1" applyAlignment="1" applyProtection="1">
      <alignment wrapText="1"/>
      <protection hidden="1"/>
    </xf>
    <xf numFmtId="164" fontId="7" fillId="2" borderId="4" xfId="0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Border="1" applyAlignment="1" applyProtection="1">
      <alignment horizontal="right" vertical="center" wrapText="1"/>
      <protection hidden="1"/>
    </xf>
    <xf numFmtId="164" fontId="4" fillId="2" borderId="21" xfId="1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6" fillId="0" borderId="5" xfId="0" applyFont="1" applyBorder="1" applyProtection="1">
      <protection hidden="1"/>
    </xf>
    <xf numFmtId="166" fontId="4" fillId="2" borderId="50" xfId="0" applyNumberFormat="1" applyFont="1" applyFill="1" applyBorder="1" applyAlignment="1" applyProtection="1">
      <alignment vertical="center" wrapText="1"/>
      <protection hidden="1"/>
    </xf>
    <xf numFmtId="166" fontId="7" fillId="2" borderId="51" xfId="0" applyNumberFormat="1" applyFont="1" applyFill="1" applyBorder="1" applyAlignment="1" applyProtection="1">
      <alignment vertical="center" wrapText="1"/>
      <protection hidden="1"/>
    </xf>
    <xf numFmtId="166" fontId="7" fillId="2" borderId="48" xfId="0" applyNumberFormat="1" applyFont="1" applyFill="1" applyBorder="1" applyAlignment="1" applyProtection="1">
      <alignment vertical="center" wrapText="1"/>
      <protection hidden="1"/>
    </xf>
    <xf numFmtId="164" fontId="4" fillId="2" borderId="49" xfId="1" applyNumberFormat="1" applyFont="1" applyFill="1" applyBorder="1" applyAlignment="1" applyProtection="1">
      <alignment wrapText="1"/>
      <protection hidden="1"/>
    </xf>
    <xf numFmtId="164" fontId="7" fillId="2" borderId="44" xfId="1" applyNumberFormat="1" applyFont="1" applyFill="1" applyBorder="1" applyProtection="1">
      <protection hidden="1"/>
    </xf>
    <xf numFmtId="165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46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45" xfId="0" applyNumberFormat="1" applyFont="1" applyFill="1" applyBorder="1" applyAlignment="1" applyProtection="1">
      <alignment horizontal="right" vertical="center" wrapText="1"/>
      <protection hidden="1"/>
    </xf>
    <xf numFmtId="165" fontId="8" fillId="2" borderId="52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32" xfId="0" applyNumberFormat="1" applyFont="1" applyFill="1" applyBorder="1" applyProtection="1">
      <protection hidden="1"/>
    </xf>
    <xf numFmtId="164" fontId="7" fillId="2" borderId="53" xfId="1" applyNumberFormat="1" applyFont="1" applyFill="1" applyBorder="1" applyAlignment="1" applyProtection="1">
      <alignment wrapText="1"/>
      <protection hidden="1"/>
    </xf>
    <xf numFmtId="164" fontId="7" fillId="2" borderId="47" xfId="1" applyNumberFormat="1" applyFont="1" applyFill="1" applyBorder="1" applyAlignment="1" applyProtection="1">
      <alignment wrapText="1"/>
      <protection hidden="1"/>
    </xf>
    <xf numFmtId="164" fontId="7" fillId="2" borderId="20" xfId="1" applyNumberFormat="1" applyFont="1" applyFill="1" applyBorder="1" applyProtection="1">
      <protection hidden="1"/>
    </xf>
    <xf numFmtId="164" fontId="7" fillId="2" borderId="18" xfId="1" applyNumberFormat="1" applyFont="1" applyFill="1" applyBorder="1" applyProtection="1">
      <protection hidden="1"/>
    </xf>
    <xf numFmtId="164" fontId="7" fillId="2" borderId="16" xfId="0" applyNumberFormat="1" applyFont="1" applyFill="1" applyBorder="1" applyProtection="1">
      <protection hidden="1"/>
    </xf>
    <xf numFmtId="164" fontId="4" fillId="2" borderId="41" xfId="1" applyNumberFormat="1" applyFont="1" applyFill="1" applyBorder="1" applyAlignment="1" applyProtection="1">
      <alignment wrapText="1"/>
      <protection hidden="1"/>
    </xf>
    <xf numFmtId="164" fontId="4" fillId="2" borderId="40" xfId="1" applyNumberFormat="1" applyFont="1" applyFill="1" applyBorder="1" applyProtection="1">
      <protection hidden="1"/>
    </xf>
    <xf numFmtId="164" fontId="4" fillId="2" borderId="3" xfId="0" applyNumberFormat="1" applyFont="1" applyFill="1" applyBorder="1" applyProtection="1">
      <protection hidden="1"/>
    </xf>
    <xf numFmtId="164" fontId="4" fillId="2" borderId="22" xfId="0" applyNumberFormat="1" applyFont="1" applyFill="1" applyBorder="1" applyProtection="1">
      <protection hidden="1"/>
    </xf>
    <xf numFmtId="164" fontId="4" fillId="2" borderId="5" xfId="1" applyNumberFormat="1" applyFont="1" applyFill="1" applyBorder="1" applyAlignment="1" applyProtection="1">
      <alignment wrapText="1"/>
      <protection hidden="1"/>
    </xf>
    <xf numFmtId="166" fontId="7" fillId="2" borderId="1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8" xfId="0" applyFont="1" applyBorder="1" applyAlignment="1" applyProtection="1">
      <alignment horizontal="left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showGridLines="0" zoomScale="87" zoomScaleNormal="87" workbookViewId="0">
      <selection activeCell="A2" sqref="A2:K2"/>
    </sheetView>
  </sheetViews>
  <sheetFormatPr defaultColWidth="9.140625" defaultRowHeight="12.75" x14ac:dyDescent="0.2"/>
  <cols>
    <col min="1" max="1" width="64.85546875" customWidth="1"/>
    <col min="2" max="2" width="14.28515625" customWidth="1"/>
    <col min="3" max="3" width="14" customWidth="1"/>
    <col min="4" max="4" width="12.85546875" customWidth="1"/>
    <col min="5" max="6" width="14" customWidth="1"/>
    <col min="7" max="7" width="12.85546875" customWidth="1"/>
    <col min="8" max="8" width="14" customWidth="1"/>
    <col min="9" max="9" width="15.28515625" customWidth="1"/>
    <col min="10" max="10" width="12.85546875" customWidth="1"/>
    <col min="11" max="11" width="14.28515625" customWidth="1"/>
    <col min="12" max="222" width="9.140625" customWidth="1"/>
  </cols>
  <sheetData>
    <row r="1" spans="1:11" ht="12.75" customHeight="1" x14ac:dyDescent="0.2">
      <c r="A1" s="4"/>
      <c r="B1" s="5"/>
      <c r="C1" s="5"/>
      <c r="D1" s="5"/>
      <c r="E1" s="130"/>
      <c r="F1" s="130"/>
      <c r="G1" s="130"/>
      <c r="H1" s="130"/>
      <c r="I1" s="4"/>
      <c r="J1" s="4"/>
      <c r="K1" s="4"/>
    </row>
    <row r="2" spans="1:11" ht="34.5" customHeight="1" x14ac:dyDescent="0.2">
      <c r="A2" s="131" t="s">
        <v>214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1.25" customHeight="1" thickBot="1" x14ac:dyDescent="0.25">
      <c r="A3" s="3"/>
      <c r="B3" s="3"/>
      <c r="C3" s="2"/>
      <c r="D3" s="2"/>
      <c r="E3" s="2"/>
      <c r="F3" s="1"/>
      <c r="G3" s="1"/>
      <c r="H3" s="1"/>
      <c r="I3" s="1"/>
      <c r="J3" s="1"/>
      <c r="K3" s="52" t="s">
        <v>211</v>
      </c>
    </row>
    <row r="4" spans="1:11" ht="21" customHeight="1" thickBot="1" x14ac:dyDescent="0.25">
      <c r="A4" s="145" t="s">
        <v>202</v>
      </c>
      <c r="B4" s="143" t="s">
        <v>201</v>
      </c>
      <c r="C4" s="132" t="s">
        <v>205</v>
      </c>
      <c r="D4" s="133"/>
      <c r="E4" s="134"/>
      <c r="F4" s="137" t="s">
        <v>206</v>
      </c>
      <c r="G4" s="138"/>
      <c r="H4" s="139"/>
      <c r="I4" s="140" t="s">
        <v>207</v>
      </c>
      <c r="J4" s="141"/>
      <c r="K4" s="142"/>
    </row>
    <row r="5" spans="1:11" ht="57" customHeight="1" thickBot="1" x14ac:dyDescent="0.25">
      <c r="A5" s="146"/>
      <c r="B5" s="144"/>
      <c r="C5" s="6" t="s">
        <v>208</v>
      </c>
      <c r="D5" s="16" t="s">
        <v>204</v>
      </c>
      <c r="E5" s="6" t="s">
        <v>210</v>
      </c>
      <c r="F5" s="6" t="s">
        <v>208</v>
      </c>
      <c r="G5" s="16" t="s">
        <v>204</v>
      </c>
      <c r="H5" s="6" t="s">
        <v>209</v>
      </c>
      <c r="I5" s="6" t="s">
        <v>208</v>
      </c>
      <c r="J5" s="16" t="s">
        <v>204</v>
      </c>
      <c r="K5" s="6" t="s">
        <v>209</v>
      </c>
    </row>
    <row r="6" spans="1:11" ht="32.25" customHeight="1" thickBot="1" x14ac:dyDescent="0.25">
      <c r="A6" s="135" t="s">
        <v>203</v>
      </c>
      <c r="B6" s="136"/>
      <c r="C6" s="37">
        <f>C7+C16+C26+C31+C34+C42+C53+C60+C65+C68+C73+C80+C87+C95+C99+C105</f>
        <v>4291375.3</v>
      </c>
      <c r="D6" s="22">
        <f t="shared" ref="D6:K6" si="0">D7+D16+D26+D31+D34+D42+D53+D60+D65+D68+D73+D80+D87+D95+D99+D105</f>
        <v>81339.300000000076</v>
      </c>
      <c r="E6" s="38">
        <f t="shared" si="0"/>
        <v>4372714.5999999996</v>
      </c>
      <c r="F6" s="31">
        <f t="shared" si="0"/>
        <v>3652842.0999999992</v>
      </c>
      <c r="G6" s="22">
        <f t="shared" si="0"/>
        <v>113269.5</v>
      </c>
      <c r="H6" s="46">
        <f t="shared" si="0"/>
        <v>3766111.6</v>
      </c>
      <c r="I6" s="37">
        <f t="shared" si="0"/>
        <v>3694032.6</v>
      </c>
      <c r="J6" s="22">
        <f t="shared" si="0"/>
        <v>93055.599999999788</v>
      </c>
      <c r="K6" s="38">
        <f t="shared" si="0"/>
        <v>3787088.2</v>
      </c>
    </row>
    <row r="7" spans="1:11" ht="36.75" customHeight="1" x14ac:dyDescent="0.2">
      <c r="A7" s="23" t="s">
        <v>200</v>
      </c>
      <c r="B7" s="29" t="s">
        <v>199</v>
      </c>
      <c r="C7" s="39">
        <f>C8+C10</f>
        <v>2090824.5</v>
      </c>
      <c r="D7" s="24">
        <f>D8+D10</f>
        <v>85621.100000000137</v>
      </c>
      <c r="E7" s="40">
        <v>2176445.6</v>
      </c>
      <c r="F7" s="32">
        <v>2043688.3</v>
      </c>
      <c r="G7" s="24">
        <f>G8+G10</f>
        <v>84309.800000000047</v>
      </c>
      <c r="H7" s="47">
        <v>2127998.1</v>
      </c>
      <c r="I7" s="39">
        <v>2058438</v>
      </c>
      <c r="J7" s="24">
        <f>J8+J10</f>
        <v>81439.89999999982</v>
      </c>
      <c r="K7" s="25">
        <v>2139877.9</v>
      </c>
    </row>
    <row r="8" spans="1:11" ht="39" customHeight="1" x14ac:dyDescent="0.25">
      <c r="A8" s="10" t="s">
        <v>28</v>
      </c>
      <c r="B8" s="8" t="s">
        <v>198</v>
      </c>
      <c r="C8" s="41">
        <v>2170.6999999999998</v>
      </c>
      <c r="D8" s="17">
        <f>E8-C8</f>
        <v>71683.7</v>
      </c>
      <c r="E8" s="26">
        <v>73854.399999999994</v>
      </c>
      <c r="F8" s="33">
        <v>2877.9</v>
      </c>
      <c r="G8" s="17">
        <f>H8-F8</f>
        <v>71030.5</v>
      </c>
      <c r="H8" s="48">
        <v>73908.399999999994</v>
      </c>
      <c r="I8" s="50">
        <v>2877.9</v>
      </c>
      <c r="J8" s="17">
        <f>K8-I8</f>
        <v>71095.600000000006</v>
      </c>
      <c r="K8" s="9">
        <v>73973.5</v>
      </c>
    </row>
    <row r="9" spans="1:11" ht="21.75" customHeight="1" x14ac:dyDescent="0.25">
      <c r="A9" s="10" t="s">
        <v>197</v>
      </c>
      <c r="B9" s="8" t="s">
        <v>196</v>
      </c>
      <c r="C9" s="41">
        <v>2170.6999999999998</v>
      </c>
      <c r="D9" s="17">
        <f>E9-C9</f>
        <v>71683.7</v>
      </c>
      <c r="E9" s="26">
        <v>73854.399999999994</v>
      </c>
      <c r="F9" s="33">
        <v>2877.9</v>
      </c>
      <c r="G9" s="17">
        <f>H9-F9</f>
        <v>71030.5</v>
      </c>
      <c r="H9" s="48">
        <v>73908.399999999994</v>
      </c>
      <c r="I9" s="50">
        <v>2877.9</v>
      </c>
      <c r="J9" s="17">
        <f>K9-I9</f>
        <v>71095.600000000006</v>
      </c>
      <c r="K9" s="9">
        <v>73973.5</v>
      </c>
    </row>
    <row r="10" spans="1:11" ht="21.75" customHeight="1" x14ac:dyDescent="0.25">
      <c r="A10" s="10" t="s">
        <v>24</v>
      </c>
      <c r="B10" s="8" t="s">
        <v>195</v>
      </c>
      <c r="C10" s="41">
        <v>2088653.8</v>
      </c>
      <c r="D10" s="17">
        <f t="shared" ref="D10:D73" si="1">E10-C10</f>
        <v>13937.40000000014</v>
      </c>
      <c r="E10" s="26">
        <v>2102591.2000000002</v>
      </c>
      <c r="F10" s="33">
        <v>2040810.4</v>
      </c>
      <c r="G10" s="17">
        <f t="shared" ref="G10:G73" si="2">H10-F10</f>
        <v>13279.300000000047</v>
      </c>
      <c r="H10" s="48">
        <v>2054089.7</v>
      </c>
      <c r="I10" s="50">
        <v>2055560.1</v>
      </c>
      <c r="J10" s="17">
        <f t="shared" ref="J10:J73" si="3">K10-I10</f>
        <v>10344.299999999814</v>
      </c>
      <c r="K10" s="9">
        <v>2065904.4</v>
      </c>
    </row>
    <row r="11" spans="1:11" ht="39.75" customHeight="1" x14ac:dyDescent="0.25">
      <c r="A11" s="10" t="s">
        <v>2</v>
      </c>
      <c r="B11" s="8" t="s">
        <v>194</v>
      </c>
      <c r="C11" s="41">
        <v>48888.3</v>
      </c>
      <c r="D11" s="17">
        <f t="shared" si="1"/>
        <v>0</v>
      </c>
      <c r="E11" s="26">
        <v>48888.3</v>
      </c>
      <c r="F11" s="33">
        <v>49682.3</v>
      </c>
      <c r="G11" s="17">
        <f t="shared" si="2"/>
        <v>0</v>
      </c>
      <c r="H11" s="48">
        <v>49682.3</v>
      </c>
      <c r="I11" s="50">
        <v>49682.3</v>
      </c>
      <c r="J11" s="17">
        <f t="shared" si="3"/>
        <v>0</v>
      </c>
      <c r="K11" s="9">
        <v>49682.3</v>
      </c>
    </row>
    <row r="12" spans="1:11" ht="33.75" customHeight="1" x14ac:dyDescent="0.25">
      <c r="A12" s="10" t="s">
        <v>193</v>
      </c>
      <c r="B12" s="8" t="s">
        <v>192</v>
      </c>
      <c r="C12" s="41">
        <v>1877128.5</v>
      </c>
      <c r="D12" s="17">
        <f t="shared" si="1"/>
        <v>13937.399999999907</v>
      </c>
      <c r="E12" s="26">
        <v>1891065.9</v>
      </c>
      <c r="F12" s="33">
        <v>1845404</v>
      </c>
      <c r="G12" s="17">
        <f t="shared" si="2"/>
        <v>13279.300000000047</v>
      </c>
      <c r="H12" s="48">
        <v>1858683.3</v>
      </c>
      <c r="I12" s="50">
        <v>1858654.3</v>
      </c>
      <c r="J12" s="17">
        <f t="shared" si="3"/>
        <v>10344.300000000047</v>
      </c>
      <c r="K12" s="9">
        <v>1868998.6</v>
      </c>
    </row>
    <row r="13" spans="1:11" ht="36" customHeight="1" x14ac:dyDescent="0.25">
      <c r="A13" s="10" t="s">
        <v>191</v>
      </c>
      <c r="B13" s="8" t="s">
        <v>190</v>
      </c>
      <c r="C13" s="41">
        <v>103873.4</v>
      </c>
      <c r="D13" s="17">
        <f t="shared" si="1"/>
        <v>0</v>
      </c>
      <c r="E13" s="26">
        <v>103873.4</v>
      </c>
      <c r="F13" s="33">
        <v>97210.2</v>
      </c>
      <c r="G13" s="17">
        <f t="shared" si="2"/>
        <v>0</v>
      </c>
      <c r="H13" s="48">
        <v>97210.2</v>
      </c>
      <c r="I13" s="50">
        <v>98709.6</v>
      </c>
      <c r="J13" s="17">
        <f t="shared" si="3"/>
        <v>0</v>
      </c>
      <c r="K13" s="9">
        <v>98709.6</v>
      </c>
    </row>
    <row r="14" spans="1:11" ht="38.25" customHeight="1" x14ac:dyDescent="0.25">
      <c r="A14" s="10" t="s">
        <v>189</v>
      </c>
      <c r="B14" s="8" t="s">
        <v>188</v>
      </c>
      <c r="C14" s="41">
        <v>56828.9</v>
      </c>
      <c r="D14" s="17">
        <f t="shared" si="1"/>
        <v>0</v>
      </c>
      <c r="E14" s="26">
        <v>56828.9</v>
      </c>
      <c r="F14" s="33">
        <v>48513.9</v>
      </c>
      <c r="G14" s="17">
        <f t="shared" si="2"/>
        <v>0</v>
      </c>
      <c r="H14" s="48">
        <v>48513.9</v>
      </c>
      <c r="I14" s="50">
        <v>48513.9</v>
      </c>
      <c r="J14" s="17">
        <f t="shared" si="3"/>
        <v>0</v>
      </c>
      <c r="K14" s="9">
        <v>48513.9</v>
      </c>
    </row>
    <row r="15" spans="1:11" ht="41.25" customHeight="1" x14ac:dyDescent="0.25">
      <c r="A15" s="10" t="s">
        <v>187</v>
      </c>
      <c r="B15" s="8" t="s">
        <v>186</v>
      </c>
      <c r="C15" s="41">
        <v>1934.7</v>
      </c>
      <c r="D15" s="17">
        <f t="shared" si="1"/>
        <v>0</v>
      </c>
      <c r="E15" s="26">
        <v>1934.7</v>
      </c>
      <c r="F15" s="33">
        <v>0</v>
      </c>
      <c r="G15" s="17">
        <f t="shared" si="2"/>
        <v>0</v>
      </c>
      <c r="H15" s="48">
        <v>0</v>
      </c>
      <c r="I15" s="50">
        <v>0</v>
      </c>
      <c r="J15" s="17">
        <f t="shared" si="3"/>
        <v>0</v>
      </c>
      <c r="K15" s="9">
        <v>0</v>
      </c>
    </row>
    <row r="16" spans="1:11" ht="39" customHeight="1" x14ac:dyDescent="0.25">
      <c r="A16" s="7" t="s">
        <v>185</v>
      </c>
      <c r="B16" s="8" t="s">
        <v>184</v>
      </c>
      <c r="C16" s="42">
        <v>905314.8</v>
      </c>
      <c r="D16" s="17">
        <f t="shared" si="1"/>
        <v>70.599999999976717</v>
      </c>
      <c r="E16" s="26">
        <v>905385.4</v>
      </c>
      <c r="F16" s="34">
        <v>624758</v>
      </c>
      <c r="G16" s="17">
        <f t="shared" si="2"/>
        <v>64.099999999976717</v>
      </c>
      <c r="H16" s="48">
        <v>624822.1</v>
      </c>
      <c r="I16" s="42">
        <v>632032.30000000005</v>
      </c>
      <c r="J16" s="17">
        <f t="shared" si="3"/>
        <v>40.099999999976717</v>
      </c>
      <c r="K16" s="9">
        <v>632072.4</v>
      </c>
    </row>
    <row r="17" spans="1:11" ht="53.25" customHeight="1" x14ac:dyDescent="0.25">
      <c r="A17" s="10" t="s">
        <v>72</v>
      </c>
      <c r="B17" s="8" t="s">
        <v>183</v>
      </c>
      <c r="C17" s="41">
        <v>830.4</v>
      </c>
      <c r="D17" s="17">
        <f t="shared" si="1"/>
        <v>71</v>
      </c>
      <c r="E17" s="26">
        <v>901.4</v>
      </c>
      <c r="F17" s="33">
        <v>524.6</v>
      </c>
      <c r="G17" s="17">
        <f t="shared" si="2"/>
        <v>64.799999999999955</v>
      </c>
      <c r="H17" s="48">
        <v>589.4</v>
      </c>
      <c r="I17" s="50">
        <v>529.9</v>
      </c>
      <c r="J17" s="17">
        <f t="shared" si="3"/>
        <v>39.600000000000023</v>
      </c>
      <c r="K17" s="9">
        <v>569.5</v>
      </c>
    </row>
    <row r="18" spans="1:11" ht="35.25" customHeight="1" x14ac:dyDescent="0.25">
      <c r="A18" s="10" t="s">
        <v>182</v>
      </c>
      <c r="B18" s="8" t="s">
        <v>181</v>
      </c>
      <c r="C18" s="41">
        <v>830.4</v>
      </c>
      <c r="D18" s="17">
        <f t="shared" si="1"/>
        <v>71</v>
      </c>
      <c r="E18" s="26">
        <v>901.4</v>
      </c>
      <c r="F18" s="33">
        <v>524.6</v>
      </c>
      <c r="G18" s="17">
        <f t="shared" si="2"/>
        <v>64.799999999999955</v>
      </c>
      <c r="H18" s="48">
        <v>589.4</v>
      </c>
      <c r="I18" s="50">
        <v>529.9</v>
      </c>
      <c r="J18" s="17">
        <f t="shared" si="3"/>
        <v>39.600000000000023</v>
      </c>
      <c r="K18" s="9">
        <v>569.5</v>
      </c>
    </row>
    <row r="19" spans="1:11" ht="24.75" customHeight="1" x14ac:dyDescent="0.25">
      <c r="A19" s="10" t="s">
        <v>24</v>
      </c>
      <c r="B19" s="8" t="s">
        <v>180</v>
      </c>
      <c r="C19" s="41">
        <v>904484.4</v>
      </c>
      <c r="D19" s="17">
        <f t="shared" si="1"/>
        <v>-0.40000000002328306</v>
      </c>
      <c r="E19" s="26">
        <v>904484</v>
      </c>
      <c r="F19" s="33">
        <v>624233.4</v>
      </c>
      <c r="G19" s="17">
        <f t="shared" si="2"/>
        <v>-0.70000000006984919</v>
      </c>
      <c r="H19" s="48">
        <v>624232.69999999995</v>
      </c>
      <c r="I19" s="50">
        <v>631502.4</v>
      </c>
      <c r="J19" s="17">
        <f t="shared" si="3"/>
        <v>0.5</v>
      </c>
      <c r="K19" s="9">
        <v>631502.9</v>
      </c>
    </row>
    <row r="20" spans="1:11" ht="35.25" customHeight="1" x14ac:dyDescent="0.25">
      <c r="A20" s="10" t="s">
        <v>2</v>
      </c>
      <c r="B20" s="8" t="s">
        <v>179</v>
      </c>
      <c r="C20" s="41">
        <v>29467</v>
      </c>
      <c r="D20" s="17">
        <f t="shared" si="1"/>
        <v>0</v>
      </c>
      <c r="E20" s="26">
        <v>29467</v>
      </c>
      <c r="F20" s="33">
        <v>30178</v>
      </c>
      <c r="G20" s="17">
        <f t="shared" si="2"/>
        <v>0</v>
      </c>
      <c r="H20" s="48">
        <v>30178</v>
      </c>
      <c r="I20" s="50">
        <v>30178</v>
      </c>
      <c r="J20" s="17">
        <f t="shared" si="3"/>
        <v>0</v>
      </c>
      <c r="K20" s="9">
        <v>30178</v>
      </c>
    </row>
    <row r="21" spans="1:11" ht="35.25" customHeight="1" x14ac:dyDescent="0.25">
      <c r="A21" s="10" t="s">
        <v>178</v>
      </c>
      <c r="B21" s="8" t="s">
        <v>177</v>
      </c>
      <c r="C21" s="41">
        <v>108390.6</v>
      </c>
      <c r="D21" s="17">
        <f t="shared" si="1"/>
        <v>0</v>
      </c>
      <c r="E21" s="26">
        <v>108390.6</v>
      </c>
      <c r="F21" s="33">
        <v>106170.9</v>
      </c>
      <c r="G21" s="17">
        <f t="shared" si="2"/>
        <v>0</v>
      </c>
      <c r="H21" s="48">
        <v>106170.9</v>
      </c>
      <c r="I21" s="50">
        <v>106825.3</v>
      </c>
      <c r="J21" s="17">
        <f t="shared" si="3"/>
        <v>0</v>
      </c>
      <c r="K21" s="9">
        <v>106825.3</v>
      </c>
    </row>
    <row r="22" spans="1:11" x14ac:dyDescent="0.25">
      <c r="A22" s="10" t="s">
        <v>176</v>
      </c>
      <c r="B22" s="8" t="s">
        <v>175</v>
      </c>
      <c r="C22" s="41">
        <v>176885.6</v>
      </c>
      <c r="D22" s="17">
        <f t="shared" si="1"/>
        <v>-0.39999999999417923</v>
      </c>
      <c r="E22" s="26">
        <v>176885.2</v>
      </c>
      <c r="F22" s="33">
        <v>167697.1</v>
      </c>
      <c r="G22" s="17">
        <f t="shared" si="2"/>
        <v>-0.70000000001164153</v>
      </c>
      <c r="H22" s="48">
        <v>167696.4</v>
      </c>
      <c r="I22" s="50">
        <v>169972.6</v>
      </c>
      <c r="J22" s="17">
        <f t="shared" si="3"/>
        <v>0.5</v>
      </c>
      <c r="K22" s="9">
        <v>169973.1</v>
      </c>
    </row>
    <row r="23" spans="1:11" ht="33.75" customHeight="1" x14ac:dyDescent="0.25">
      <c r="A23" s="10" t="s">
        <v>174</v>
      </c>
      <c r="B23" s="8" t="s">
        <v>173</v>
      </c>
      <c r="C23" s="41">
        <v>1607.9</v>
      </c>
      <c r="D23" s="17">
        <f t="shared" si="1"/>
        <v>0</v>
      </c>
      <c r="E23" s="26">
        <v>1607.9</v>
      </c>
      <c r="F23" s="33">
        <v>0</v>
      </c>
      <c r="G23" s="17">
        <f t="shared" si="2"/>
        <v>0</v>
      </c>
      <c r="H23" s="48">
        <v>0</v>
      </c>
      <c r="I23" s="50">
        <v>0</v>
      </c>
      <c r="J23" s="17">
        <f t="shared" si="3"/>
        <v>0</v>
      </c>
      <c r="K23" s="9">
        <v>0</v>
      </c>
    </row>
    <row r="24" spans="1:11" ht="30" x14ac:dyDescent="0.25">
      <c r="A24" s="10" t="s">
        <v>172</v>
      </c>
      <c r="B24" s="8" t="s">
        <v>171</v>
      </c>
      <c r="C24" s="41">
        <v>557970.9</v>
      </c>
      <c r="D24" s="17">
        <f t="shared" si="1"/>
        <v>0</v>
      </c>
      <c r="E24" s="26">
        <v>557970.9</v>
      </c>
      <c r="F24" s="33">
        <v>292272.59999999998</v>
      </c>
      <c r="G24" s="17">
        <f t="shared" si="2"/>
        <v>0</v>
      </c>
      <c r="H24" s="48">
        <v>292272.59999999998</v>
      </c>
      <c r="I24" s="50">
        <v>295275.2</v>
      </c>
      <c r="J24" s="17">
        <f t="shared" si="3"/>
        <v>0</v>
      </c>
      <c r="K24" s="9">
        <v>295275.2</v>
      </c>
    </row>
    <row r="25" spans="1:11" ht="30" x14ac:dyDescent="0.25">
      <c r="A25" s="10" t="s">
        <v>170</v>
      </c>
      <c r="B25" s="8" t="s">
        <v>169</v>
      </c>
      <c r="C25" s="41">
        <v>30162.400000000001</v>
      </c>
      <c r="D25" s="17">
        <f t="shared" si="1"/>
        <v>0</v>
      </c>
      <c r="E25" s="26">
        <v>30162.400000000001</v>
      </c>
      <c r="F25" s="33">
        <v>27914.799999999999</v>
      </c>
      <c r="G25" s="17">
        <f t="shared" si="2"/>
        <v>0</v>
      </c>
      <c r="H25" s="48">
        <v>27914.799999999999</v>
      </c>
      <c r="I25" s="50">
        <v>29251.3</v>
      </c>
      <c r="J25" s="17">
        <f t="shared" si="3"/>
        <v>0</v>
      </c>
      <c r="K25" s="9">
        <v>29251.3</v>
      </c>
    </row>
    <row r="26" spans="1:11" ht="28.5" x14ac:dyDescent="0.25">
      <c r="A26" s="7" t="s">
        <v>168</v>
      </c>
      <c r="B26" s="8" t="s">
        <v>167</v>
      </c>
      <c r="C26" s="42">
        <v>5784</v>
      </c>
      <c r="D26" s="17">
        <f t="shared" si="1"/>
        <v>0</v>
      </c>
      <c r="E26" s="26">
        <v>5784</v>
      </c>
      <c r="F26" s="34">
        <v>2281</v>
      </c>
      <c r="G26" s="17">
        <f t="shared" si="2"/>
        <v>0</v>
      </c>
      <c r="H26" s="48">
        <v>2281</v>
      </c>
      <c r="I26" s="42">
        <v>5514</v>
      </c>
      <c r="J26" s="17">
        <f t="shared" si="3"/>
        <v>0</v>
      </c>
      <c r="K26" s="9">
        <v>5514</v>
      </c>
    </row>
    <row r="27" spans="1:11" ht="21.75" customHeight="1" x14ac:dyDescent="0.25">
      <c r="A27" s="10" t="s">
        <v>24</v>
      </c>
      <c r="B27" s="8" t="s">
        <v>166</v>
      </c>
      <c r="C27" s="41">
        <v>5784</v>
      </c>
      <c r="D27" s="17">
        <f t="shared" si="1"/>
        <v>0</v>
      </c>
      <c r="E27" s="26">
        <v>5784</v>
      </c>
      <c r="F27" s="33">
        <v>2281</v>
      </c>
      <c r="G27" s="17">
        <f t="shared" si="2"/>
        <v>0</v>
      </c>
      <c r="H27" s="48">
        <v>2281</v>
      </c>
      <c r="I27" s="50">
        <v>5514</v>
      </c>
      <c r="J27" s="17">
        <f t="shared" si="3"/>
        <v>0</v>
      </c>
      <c r="K27" s="9">
        <v>5514</v>
      </c>
    </row>
    <row r="28" spans="1:11" ht="105" x14ac:dyDescent="0.25">
      <c r="A28" s="10" t="s">
        <v>165</v>
      </c>
      <c r="B28" s="8" t="s">
        <v>164</v>
      </c>
      <c r="C28" s="41">
        <v>2196.8000000000002</v>
      </c>
      <c r="D28" s="17">
        <f t="shared" si="1"/>
        <v>0</v>
      </c>
      <c r="E28" s="26">
        <v>2196.8000000000002</v>
      </c>
      <c r="F28" s="33">
        <v>781</v>
      </c>
      <c r="G28" s="17">
        <f t="shared" si="2"/>
        <v>0</v>
      </c>
      <c r="H28" s="48">
        <v>781</v>
      </c>
      <c r="I28" s="50">
        <v>14</v>
      </c>
      <c r="J28" s="17">
        <f t="shared" si="3"/>
        <v>0</v>
      </c>
      <c r="K28" s="9">
        <v>14</v>
      </c>
    </row>
    <row r="29" spans="1:11" ht="93" customHeight="1" x14ac:dyDescent="0.25">
      <c r="A29" s="10" t="s">
        <v>163</v>
      </c>
      <c r="B29" s="8" t="s">
        <v>162</v>
      </c>
      <c r="C29" s="41">
        <v>87.2</v>
      </c>
      <c r="D29" s="17">
        <f t="shared" si="1"/>
        <v>0</v>
      </c>
      <c r="E29" s="26">
        <v>87.2</v>
      </c>
      <c r="F29" s="33">
        <v>0</v>
      </c>
      <c r="G29" s="17">
        <f t="shared" si="2"/>
        <v>0</v>
      </c>
      <c r="H29" s="48">
        <v>0</v>
      </c>
      <c r="I29" s="50">
        <v>0</v>
      </c>
      <c r="J29" s="17">
        <f t="shared" si="3"/>
        <v>0</v>
      </c>
      <c r="K29" s="9">
        <v>0</v>
      </c>
    </row>
    <row r="30" spans="1:11" ht="55.5" customHeight="1" x14ac:dyDescent="0.25">
      <c r="A30" s="10" t="s">
        <v>161</v>
      </c>
      <c r="B30" s="8" t="s">
        <v>160</v>
      </c>
      <c r="C30" s="41">
        <v>3500</v>
      </c>
      <c r="D30" s="17">
        <f t="shared" si="1"/>
        <v>0</v>
      </c>
      <c r="E30" s="26">
        <v>3500</v>
      </c>
      <c r="F30" s="33">
        <v>1500</v>
      </c>
      <c r="G30" s="17">
        <f t="shared" si="2"/>
        <v>0</v>
      </c>
      <c r="H30" s="48">
        <v>1500</v>
      </c>
      <c r="I30" s="50">
        <v>5500</v>
      </c>
      <c r="J30" s="17">
        <f t="shared" si="3"/>
        <v>0</v>
      </c>
      <c r="K30" s="9">
        <v>5500</v>
      </c>
    </row>
    <row r="31" spans="1:11" ht="39.75" customHeight="1" x14ac:dyDescent="0.25">
      <c r="A31" s="7" t="s">
        <v>159</v>
      </c>
      <c r="B31" s="8" t="s">
        <v>158</v>
      </c>
      <c r="C31" s="42">
        <v>1864</v>
      </c>
      <c r="D31" s="17">
        <f t="shared" si="1"/>
        <v>0</v>
      </c>
      <c r="E31" s="26">
        <v>1864</v>
      </c>
      <c r="F31" s="34">
        <v>404</v>
      </c>
      <c r="G31" s="17">
        <f t="shared" si="2"/>
        <v>0</v>
      </c>
      <c r="H31" s="48">
        <v>404</v>
      </c>
      <c r="I31" s="42">
        <v>404</v>
      </c>
      <c r="J31" s="17">
        <f t="shared" si="3"/>
        <v>0</v>
      </c>
      <c r="K31" s="9">
        <v>404</v>
      </c>
    </row>
    <row r="32" spans="1:11" ht="24.75" customHeight="1" x14ac:dyDescent="0.25">
      <c r="A32" s="10" t="s">
        <v>24</v>
      </c>
      <c r="B32" s="8" t="s">
        <v>157</v>
      </c>
      <c r="C32" s="41">
        <v>1864</v>
      </c>
      <c r="D32" s="17">
        <f t="shared" si="1"/>
        <v>0</v>
      </c>
      <c r="E32" s="26">
        <v>1864</v>
      </c>
      <c r="F32" s="33">
        <v>404</v>
      </c>
      <c r="G32" s="17">
        <f t="shared" si="2"/>
        <v>0</v>
      </c>
      <c r="H32" s="48">
        <v>404</v>
      </c>
      <c r="I32" s="50">
        <v>404</v>
      </c>
      <c r="J32" s="17">
        <f t="shared" si="3"/>
        <v>0</v>
      </c>
      <c r="K32" s="9">
        <v>404</v>
      </c>
    </row>
    <row r="33" spans="1:11" ht="38.25" customHeight="1" x14ac:dyDescent="0.25">
      <c r="A33" s="10" t="s">
        <v>2</v>
      </c>
      <c r="B33" s="8" t="s">
        <v>156</v>
      </c>
      <c r="C33" s="41">
        <v>1864</v>
      </c>
      <c r="D33" s="17">
        <f t="shared" si="1"/>
        <v>0</v>
      </c>
      <c r="E33" s="26">
        <v>1864</v>
      </c>
      <c r="F33" s="33">
        <v>404</v>
      </c>
      <c r="G33" s="17">
        <f t="shared" si="2"/>
        <v>0</v>
      </c>
      <c r="H33" s="48">
        <v>404</v>
      </c>
      <c r="I33" s="50">
        <v>404</v>
      </c>
      <c r="J33" s="17">
        <f t="shared" si="3"/>
        <v>0</v>
      </c>
      <c r="K33" s="9">
        <v>404</v>
      </c>
    </row>
    <row r="34" spans="1:11" ht="35.25" customHeight="1" x14ac:dyDescent="0.25">
      <c r="A34" s="7" t="s">
        <v>155</v>
      </c>
      <c r="B34" s="8" t="s">
        <v>154</v>
      </c>
      <c r="C34" s="42">
        <v>35487.300000000003</v>
      </c>
      <c r="D34" s="17">
        <f t="shared" si="1"/>
        <v>291.89999999999418</v>
      </c>
      <c r="E34" s="26">
        <v>35779.199999999997</v>
      </c>
      <c r="F34" s="34">
        <v>35306.300000000003</v>
      </c>
      <c r="G34" s="17">
        <f t="shared" si="2"/>
        <v>255.09999999999854</v>
      </c>
      <c r="H34" s="48">
        <v>35561.4</v>
      </c>
      <c r="I34" s="42">
        <v>35306.300000000003</v>
      </c>
      <c r="J34" s="17">
        <f t="shared" si="3"/>
        <v>231.39999999999418</v>
      </c>
      <c r="K34" s="9">
        <v>35537.699999999997</v>
      </c>
    </row>
    <row r="35" spans="1:11" ht="46.5" customHeight="1" x14ac:dyDescent="0.25">
      <c r="A35" s="10" t="s">
        <v>72</v>
      </c>
      <c r="B35" s="8" t="s">
        <v>153</v>
      </c>
      <c r="C35" s="41">
        <v>4910.7</v>
      </c>
      <c r="D35" s="17">
        <f t="shared" si="1"/>
        <v>286.5</v>
      </c>
      <c r="E35" s="26">
        <v>5197.2</v>
      </c>
      <c r="F35" s="33">
        <v>5465.4</v>
      </c>
      <c r="G35" s="17">
        <f t="shared" si="2"/>
        <v>255.10000000000036</v>
      </c>
      <c r="H35" s="48">
        <v>5720.5</v>
      </c>
      <c r="I35" s="50">
        <v>5465.4</v>
      </c>
      <c r="J35" s="17">
        <f t="shared" si="3"/>
        <v>231.40000000000055</v>
      </c>
      <c r="K35" s="9">
        <v>5696.8</v>
      </c>
    </row>
    <row r="36" spans="1:11" ht="63" customHeight="1" x14ac:dyDescent="0.25">
      <c r="A36" s="10" t="s">
        <v>152</v>
      </c>
      <c r="B36" s="8" t="s">
        <v>151</v>
      </c>
      <c r="C36" s="41">
        <v>4910.7</v>
      </c>
      <c r="D36" s="17">
        <f t="shared" si="1"/>
        <v>286.5</v>
      </c>
      <c r="E36" s="26">
        <v>5197.2</v>
      </c>
      <c r="F36" s="33">
        <v>5465.4</v>
      </c>
      <c r="G36" s="17">
        <f t="shared" si="2"/>
        <v>255.10000000000036</v>
      </c>
      <c r="H36" s="48">
        <v>5720.5</v>
      </c>
      <c r="I36" s="50">
        <v>5465.4</v>
      </c>
      <c r="J36" s="17">
        <f t="shared" si="3"/>
        <v>231.40000000000055</v>
      </c>
      <c r="K36" s="9">
        <v>5696.8</v>
      </c>
    </row>
    <row r="37" spans="1:11" ht="22.5" customHeight="1" x14ac:dyDescent="0.25">
      <c r="A37" s="10" t="s">
        <v>24</v>
      </c>
      <c r="B37" s="8" t="s">
        <v>150</v>
      </c>
      <c r="C37" s="41">
        <v>30576.6</v>
      </c>
      <c r="D37" s="17">
        <f t="shared" si="1"/>
        <v>5.4000000000014552</v>
      </c>
      <c r="E37" s="26">
        <v>30582</v>
      </c>
      <c r="F37" s="33">
        <v>29840.9</v>
      </c>
      <c r="G37" s="17">
        <f t="shared" si="2"/>
        <v>0</v>
      </c>
      <c r="H37" s="48">
        <v>29840.9</v>
      </c>
      <c r="I37" s="50">
        <v>29840.9</v>
      </c>
      <c r="J37" s="17">
        <f t="shared" si="3"/>
        <v>0</v>
      </c>
      <c r="K37" s="9">
        <v>29840.9</v>
      </c>
    </row>
    <row r="38" spans="1:11" ht="30" x14ac:dyDescent="0.25">
      <c r="A38" s="10" t="s">
        <v>149</v>
      </c>
      <c r="B38" s="8" t="s">
        <v>148</v>
      </c>
      <c r="C38" s="41">
        <v>2898</v>
      </c>
      <c r="D38" s="17">
        <f t="shared" si="1"/>
        <v>0</v>
      </c>
      <c r="E38" s="26">
        <v>2898</v>
      </c>
      <c r="F38" s="33">
        <v>2898</v>
      </c>
      <c r="G38" s="17">
        <f t="shared" si="2"/>
        <v>0</v>
      </c>
      <c r="H38" s="48">
        <v>2898</v>
      </c>
      <c r="I38" s="50">
        <v>2898</v>
      </c>
      <c r="J38" s="17">
        <f t="shared" si="3"/>
        <v>0</v>
      </c>
      <c r="K38" s="9">
        <v>2898</v>
      </c>
    </row>
    <row r="39" spans="1:11" ht="45" x14ac:dyDescent="0.25">
      <c r="A39" s="10" t="s">
        <v>147</v>
      </c>
      <c r="B39" s="8" t="s">
        <v>146</v>
      </c>
      <c r="C39" s="41">
        <v>735.7</v>
      </c>
      <c r="D39" s="17">
        <f t="shared" si="1"/>
        <v>5.3999999999999773</v>
      </c>
      <c r="E39" s="26">
        <v>741.1</v>
      </c>
      <c r="F39" s="33">
        <v>0</v>
      </c>
      <c r="G39" s="17">
        <f t="shared" si="2"/>
        <v>0</v>
      </c>
      <c r="H39" s="48">
        <v>0</v>
      </c>
      <c r="I39" s="50">
        <v>0</v>
      </c>
      <c r="J39" s="17">
        <f t="shared" si="3"/>
        <v>0</v>
      </c>
      <c r="K39" s="9">
        <v>0</v>
      </c>
    </row>
    <row r="40" spans="1:11" ht="105" x14ac:dyDescent="0.25">
      <c r="A40" s="10" t="s">
        <v>145</v>
      </c>
      <c r="B40" s="8" t="s">
        <v>144</v>
      </c>
      <c r="C40" s="41">
        <v>26783.599999999999</v>
      </c>
      <c r="D40" s="17">
        <f t="shared" si="1"/>
        <v>0</v>
      </c>
      <c r="E40" s="26">
        <v>26783.599999999999</v>
      </c>
      <c r="F40" s="33">
        <v>26783.599999999999</v>
      </c>
      <c r="G40" s="17">
        <f t="shared" si="2"/>
        <v>0</v>
      </c>
      <c r="H40" s="48">
        <v>26783.599999999999</v>
      </c>
      <c r="I40" s="50">
        <v>26783.599999999999</v>
      </c>
      <c r="J40" s="17">
        <f t="shared" si="3"/>
        <v>0</v>
      </c>
      <c r="K40" s="9">
        <v>26783.599999999999</v>
      </c>
    </row>
    <row r="41" spans="1:11" ht="120" x14ac:dyDescent="0.25">
      <c r="A41" s="10" t="s">
        <v>143</v>
      </c>
      <c r="B41" s="8" t="s">
        <v>142</v>
      </c>
      <c r="C41" s="41">
        <v>159.30000000000001</v>
      </c>
      <c r="D41" s="17">
        <f t="shared" si="1"/>
        <v>0</v>
      </c>
      <c r="E41" s="26">
        <v>159.30000000000001</v>
      </c>
      <c r="F41" s="33">
        <v>159.30000000000001</v>
      </c>
      <c r="G41" s="17">
        <f t="shared" si="2"/>
        <v>0</v>
      </c>
      <c r="H41" s="48">
        <v>159.30000000000001</v>
      </c>
      <c r="I41" s="50">
        <v>159.30000000000001</v>
      </c>
      <c r="J41" s="17">
        <f t="shared" si="3"/>
        <v>0</v>
      </c>
      <c r="K41" s="9">
        <v>159.30000000000001</v>
      </c>
    </row>
    <row r="42" spans="1:11" ht="54.75" customHeight="1" x14ac:dyDescent="0.2">
      <c r="A42" s="7" t="s">
        <v>141</v>
      </c>
      <c r="B42" s="8" t="s">
        <v>140</v>
      </c>
      <c r="C42" s="43">
        <f>C43+C45</f>
        <v>350914.1</v>
      </c>
      <c r="D42" s="21">
        <f t="shared" ref="D42:K42" si="4">D43+D45</f>
        <v>-14425.19999999999</v>
      </c>
      <c r="E42" s="26">
        <f t="shared" si="4"/>
        <v>336488.9</v>
      </c>
      <c r="F42" s="35">
        <f t="shared" si="4"/>
        <v>317040.3</v>
      </c>
      <c r="G42" s="21">
        <f t="shared" si="4"/>
        <v>-372.00000000002183</v>
      </c>
      <c r="H42" s="48">
        <f t="shared" si="4"/>
        <v>316668.29999999993</v>
      </c>
      <c r="I42" s="43">
        <f t="shared" si="4"/>
        <v>317974.59999999998</v>
      </c>
      <c r="J42" s="21">
        <f t="shared" si="4"/>
        <v>-734.29999999999563</v>
      </c>
      <c r="K42" s="26">
        <f t="shared" si="4"/>
        <v>317240.30000000005</v>
      </c>
    </row>
    <row r="43" spans="1:11" ht="38.25" customHeight="1" x14ac:dyDescent="0.2">
      <c r="A43" s="10" t="s">
        <v>28</v>
      </c>
      <c r="B43" s="8" t="s">
        <v>139</v>
      </c>
      <c r="C43" s="43">
        <f>C44</f>
        <v>0</v>
      </c>
      <c r="D43" s="21">
        <f t="shared" ref="D43:K43" si="5">D44</f>
        <v>48494.400000000001</v>
      </c>
      <c r="E43" s="26">
        <f t="shared" si="5"/>
        <v>48494.400000000001</v>
      </c>
      <c r="F43" s="35">
        <f t="shared" si="5"/>
        <v>0</v>
      </c>
      <c r="G43" s="21">
        <f t="shared" si="5"/>
        <v>34852.1</v>
      </c>
      <c r="H43" s="48">
        <f t="shared" si="5"/>
        <v>34852.1</v>
      </c>
      <c r="I43" s="43">
        <f t="shared" si="5"/>
        <v>0</v>
      </c>
      <c r="J43" s="21">
        <f t="shared" si="5"/>
        <v>34449.5</v>
      </c>
      <c r="K43" s="26">
        <f t="shared" si="5"/>
        <v>34449.5</v>
      </c>
    </row>
    <row r="44" spans="1:11" ht="36" customHeight="1" x14ac:dyDescent="0.25">
      <c r="A44" s="10" t="s">
        <v>138</v>
      </c>
      <c r="B44" s="8" t="s">
        <v>137</v>
      </c>
      <c r="C44" s="43">
        <v>0</v>
      </c>
      <c r="D44" s="17">
        <f t="shared" si="1"/>
        <v>48494.400000000001</v>
      </c>
      <c r="E44" s="26">
        <v>48494.400000000001</v>
      </c>
      <c r="F44" s="35">
        <v>0</v>
      </c>
      <c r="G44" s="17">
        <f t="shared" si="2"/>
        <v>34852.1</v>
      </c>
      <c r="H44" s="48">
        <v>34852.1</v>
      </c>
      <c r="I44" s="43">
        <v>0</v>
      </c>
      <c r="J44" s="17">
        <f t="shared" si="3"/>
        <v>34449.5</v>
      </c>
      <c r="K44" s="9">
        <v>34449.5</v>
      </c>
    </row>
    <row r="45" spans="1:11" ht="22.5" customHeight="1" x14ac:dyDescent="0.2">
      <c r="A45" s="10" t="s">
        <v>24</v>
      </c>
      <c r="B45" s="8" t="s">
        <v>136</v>
      </c>
      <c r="C45" s="43">
        <f>C46+C47+C48+C49+C50+C51+C52</f>
        <v>350914.1</v>
      </c>
      <c r="D45" s="21">
        <f t="shared" ref="D45:K45" si="6">D46+D47+D48+D49+D50+D51+D52</f>
        <v>-62919.599999999991</v>
      </c>
      <c r="E45" s="26">
        <f t="shared" si="6"/>
        <v>287994.5</v>
      </c>
      <c r="F45" s="35">
        <f t="shared" si="6"/>
        <v>317040.3</v>
      </c>
      <c r="G45" s="21">
        <f t="shared" si="6"/>
        <v>-35224.10000000002</v>
      </c>
      <c r="H45" s="48">
        <f t="shared" si="6"/>
        <v>281816.19999999995</v>
      </c>
      <c r="I45" s="43">
        <f t="shared" si="6"/>
        <v>317974.59999999998</v>
      </c>
      <c r="J45" s="21">
        <f t="shared" si="6"/>
        <v>-35183.799999999996</v>
      </c>
      <c r="K45" s="26">
        <f t="shared" si="6"/>
        <v>282790.80000000005</v>
      </c>
    </row>
    <row r="46" spans="1:11" ht="35.25" customHeight="1" x14ac:dyDescent="0.25">
      <c r="A46" s="10" t="s">
        <v>36</v>
      </c>
      <c r="B46" s="8" t="s">
        <v>135</v>
      </c>
      <c r="C46" s="41">
        <v>60889</v>
      </c>
      <c r="D46" s="17">
        <f t="shared" si="1"/>
        <v>1602.8000000000029</v>
      </c>
      <c r="E46" s="26">
        <v>62491.8</v>
      </c>
      <c r="F46" s="33">
        <v>60762</v>
      </c>
      <c r="G46" s="17">
        <f t="shared" si="2"/>
        <v>41.30000000000291</v>
      </c>
      <c r="H46" s="48">
        <v>60803.3</v>
      </c>
      <c r="I46" s="50">
        <v>60962</v>
      </c>
      <c r="J46" s="17">
        <f t="shared" si="3"/>
        <v>81.599999999998545</v>
      </c>
      <c r="K46" s="9">
        <v>61043.6</v>
      </c>
    </row>
    <row r="47" spans="1:11" ht="45" x14ac:dyDescent="0.25">
      <c r="A47" s="10" t="s">
        <v>134</v>
      </c>
      <c r="B47" s="8" t="s">
        <v>133</v>
      </c>
      <c r="C47" s="41">
        <v>236195.4</v>
      </c>
      <c r="D47" s="17">
        <f t="shared" si="1"/>
        <v>-64522.399999999994</v>
      </c>
      <c r="E47" s="26">
        <v>171673</v>
      </c>
      <c r="F47" s="33">
        <v>202720.7</v>
      </c>
      <c r="G47" s="17">
        <f t="shared" si="2"/>
        <v>-35265.400000000023</v>
      </c>
      <c r="H47" s="48">
        <v>167455.29999999999</v>
      </c>
      <c r="I47" s="50">
        <v>198123.6</v>
      </c>
      <c r="J47" s="17">
        <f t="shared" si="3"/>
        <v>-35265.399999999994</v>
      </c>
      <c r="K47" s="9">
        <v>162858.20000000001</v>
      </c>
    </row>
    <row r="48" spans="1:11" ht="30" x14ac:dyDescent="0.25">
      <c r="A48" s="10" t="s">
        <v>132</v>
      </c>
      <c r="B48" s="8" t="s">
        <v>131</v>
      </c>
      <c r="C48" s="41">
        <v>899.6</v>
      </c>
      <c r="D48" s="17">
        <f t="shared" si="1"/>
        <v>0</v>
      </c>
      <c r="E48" s="26">
        <v>899.6</v>
      </c>
      <c r="F48" s="33">
        <v>0</v>
      </c>
      <c r="G48" s="17">
        <f t="shared" si="2"/>
        <v>0</v>
      </c>
      <c r="H48" s="48">
        <v>0</v>
      </c>
      <c r="I48" s="50">
        <v>0</v>
      </c>
      <c r="J48" s="17">
        <f t="shared" si="3"/>
        <v>0</v>
      </c>
      <c r="K48" s="9">
        <v>0</v>
      </c>
    </row>
    <row r="49" spans="1:11" ht="30" x14ac:dyDescent="0.25">
      <c r="A49" s="10" t="s">
        <v>130</v>
      </c>
      <c r="B49" s="8" t="s">
        <v>129</v>
      </c>
      <c r="C49" s="41">
        <v>1185.5</v>
      </c>
      <c r="D49" s="17">
        <f t="shared" si="1"/>
        <v>0</v>
      </c>
      <c r="E49" s="26">
        <v>1185.5</v>
      </c>
      <c r="F49" s="33">
        <v>0</v>
      </c>
      <c r="G49" s="17">
        <f t="shared" si="2"/>
        <v>0</v>
      </c>
      <c r="H49" s="48">
        <v>0</v>
      </c>
      <c r="I49" s="50">
        <v>0</v>
      </c>
      <c r="J49" s="17">
        <f t="shared" si="3"/>
        <v>0</v>
      </c>
      <c r="K49" s="9">
        <v>0</v>
      </c>
    </row>
    <row r="50" spans="1:11" ht="53.25" customHeight="1" x14ac:dyDescent="0.25">
      <c r="A50" s="10" t="s">
        <v>128</v>
      </c>
      <c r="B50" s="8" t="s">
        <v>127</v>
      </c>
      <c r="C50" s="41">
        <v>2619.3000000000002</v>
      </c>
      <c r="D50" s="17">
        <f t="shared" si="1"/>
        <v>0</v>
      </c>
      <c r="E50" s="26">
        <v>2619.3000000000002</v>
      </c>
      <c r="F50" s="33">
        <v>986</v>
      </c>
      <c r="G50" s="17">
        <f t="shared" si="2"/>
        <v>0</v>
      </c>
      <c r="H50" s="48">
        <v>986</v>
      </c>
      <c r="I50" s="50">
        <v>1586</v>
      </c>
      <c r="J50" s="17">
        <f t="shared" si="3"/>
        <v>0</v>
      </c>
      <c r="K50" s="9">
        <v>1586</v>
      </c>
    </row>
    <row r="51" spans="1:11" ht="30" x14ac:dyDescent="0.25">
      <c r="A51" s="10" t="s">
        <v>126</v>
      </c>
      <c r="B51" s="8" t="s">
        <v>125</v>
      </c>
      <c r="C51" s="41">
        <v>894.5</v>
      </c>
      <c r="D51" s="17">
        <f t="shared" si="1"/>
        <v>0</v>
      </c>
      <c r="E51" s="26">
        <v>894.5</v>
      </c>
      <c r="F51" s="33">
        <v>0</v>
      </c>
      <c r="G51" s="17">
        <f t="shared" si="2"/>
        <v>0</v>
      </c>
      <c r="H51" s="48">
        <v>0</v>
      </c>
      <c r="I51" s="50">
        <v>0</v>
      </c>
      <c r="J51" s="17">
        <f t="shared" si="3"/>
        <v>0</v>
      </c>
      <c r="K51" s="9">
        <v>0</v>
      </c>
    </row>
    <row r="52" spans="1:11" ht="93.75" customHeight="1" x14ac:dyDescent="0.25">
      <c r="A52" s="10" t="s">
        <v>124</v>
      </c>
      <c r="B52" s="8" t="s">
        <v>123</v>
      </c>
      <c r="C52" s="41">
        <v>48230.8</v>
      </c>
      <c r="D52" s="17">
        <f t="shared" si="1"/>
        <v>0</v>
      </c>
      <c r="E52" s="26">
        <v>48230.8</v>
      </c>
      <c r="F52" s="33">
        <v>52571.6</v>
      </c>
      <c r="G52" s="17">
        <f t="shared" si="2"/>
        <v>0</v>
      </c>
      <c r="H52" s="48">
        <v>52571.6</v>
      </c>
      <c r="I52" s="50">
        <v>57303</v>
      </c>
      <c r="J52" s="17">
        <f t="shared" si="3"/>
        <v>0</v>
      </c>
      <c r="K52" s="9">
        <v>57303</v>
      </c>
    </row>
    <row r="53" spans="1:11" ht="38.25" customHeight="1" x14ac:dyDescent="0.25">
      <c r="A53" s="7" t="s">
        <v>122</v>
      </c>
      <c r="B53" s="8" t="s">
        <v>121</v>
      </c>
      <c r="C53" s="42">
        <v>10669.6</v>
      </c>
      <c r="D53" s="17">
        <f t="shared" si="1"/>
        <v>0</v>
      </c>
      <c r="E53" s="26">
        <v>10669.6</v>
      </c>
      <c r="F53" s="34">
        <v>7383</v>
      </c>
      <c r="G53" s="17">
        <f t="shared" si="2"/>
        <v>0</v>
      </c>
      <c r="H53" s="48">
        <v>7383</v>
      </c>
      <c r="I53" s="42">
        <v>7577.6</v>
      </c>
      <c r="J53" s="17">
        <f t="shared" si="3"/>
        <v>0</v>
      </c>
      <c r="K53" s="9">
        <v>7577.6</v>
      </c>
    </row>
    <row r="54" spans="1:11" ht="29.25" customHeight="1" x14ac:dyDescent="0.25">
      <c r="A54" s="10" t="s">
        <v>24</v>
      </c>
      <c r="B54" s="8" t="s">
        <v>120</v>
      </c>
      <c r="C54" s="41">
        <v>10669.6</v>
      </c>
      <c r="D54" s="17">
        <f t="shared" si="1"/>
        <v>0</v>
      </c>
      <c r="E54" s="26">
        <v>10669.6</v>
      </c>
      <c r="F54" s="33">
        <v>7383</v>
      </c>
      <c r="G54" s="17">
        <f t="shared" si="2"/>
        <v>0</v>
      </c>
      <c r="H54" s="48">
        <v>7383</v>
      </c>
      <c r="I54" s="50">
        <v>7577.6</v>
      </c>
      <c r="J54" s="17">
        <f t="shared" si="3"/>
        <v>0</v>
      </c>
      <c r="K54" s="9">
        <v>7577.6</v>
      </c>
    </row>
    <row r="55" spans="1:11" ht="41.25" customHeight="1" x14ac:dyDescent="0.25">
      <c r="A55" s="10" t="s">
        <v>119</v>
      </c>
      <c r="B55" s="8" t="s">
        <v>118</v>
      </c>
      <c r="C55" s="41">
        <v>2172.6</v>
      </c>
      <c r="D55" s="17">
        <f t="shared" si="1"/>
        <v>0</v>
      </c>
      <c r="E55" s="26">
        <v>2172.6</v>
      </c>
      <c r="F55" s="33">
        <v>2179.3000000000002</v>
      </c>
      <c r="G55" s="17">
        <f t="shared" si="2"/>
        <v>0</v>
      </c>
      <c r="H55" s="48">
        <v>2179.3000000000002</v>
      </c>
      <c r="I55" s="50">
        <v>2242</v>
      </c>
      <c r="J55" s="17">
        <f t="shared" si="3"/>
        <v>0</v>
      </c>
      <c r="K55" s="9">
        <v>2242</v>
      </c>
    </row>
    <row r="56" spans="1:11" ht="39.75" customHeight="1" x14ac:dyDescent="0.25">
      <c r="A56" s="10" t="s">
        <v>117</v>
      </c>
      <c r="B56" s="8" t="s">
        <v>116</v>
      </c>
      <c r="C56" s="41">
        <v>388</v>
      </c>
      <c r="D56" s="17">
        <f t="shared" si="1"/>
        <v>0</v>
      </c>
      <c r="E56" s="26">
        <v>388</v>
      </c>
      <c r="F56" s="33">
        <v>388</v>
      </c>
      <c r="G56" s="17">
        <f t="shared" si="2"/>
        <v>0</v>
      </c>
      <c r="H56" s="48">
        <v>388</v>
      </c>
      <c r="I56" s="50">
        <v>388</v>
      </c>
      <c r="J56" s="17">
        <f t="shared" si="3"/>
        <v>0</v>
      </c>
      <c r="K56" s="9">
        <v>388</v>
      </c>
    </row>
    <row r="57" spans="1:11" ht="39" customHeight="1" x14ac:dyDescent="0.25">
      <c r="A57" s="10" t="s">
        <v>115</v>
      </c>
      <c r="B57" s="8" t="s">
        <v>114</v>
      </c>
      <c r="C57" s="41">
        <v>5238.8</v>
      </c>
      <c r="D57" s="17">
        <f t="shared" si="1"/>
        <v>0</v>
      </c>
      <c r="E57" s="26">
        <v>5238.8</v>
      </c>
      <c r="F57" s="33">
        <v>4148.1000000000004</v>
      </c>
      <c r="G57" s="17">
        <f t="shared" si="2"/>
        <v>0</v>
      </c>
      <c r="H57" s="48">
        <v>4148.1000000000004</v>
      </c>
      <c r="I57" s="50">
        <v>4280</v>
      </c>
      <c r="J57" s="17">
        <f t="shared" si="3"/>
        <v>0</v>
      </c>
      <c r="K57" s="9">
        <v>4280</v>
      </c>
    </row>
    <row r="58" spans="1:11" ht="36.75" customHeight="1" x14ac:dyDescent="0.25">
      <c r="A58" s="10" t="s">
        <v>113</v>
      </c>
      <c r="B58" s="8" t="s">
        <v>112</v>
      </c>
      <c r="C58" s="41">
        <v>2462.9</v>
      </c>
      <c r="D58" s="17">
        <f t="shared" si="1"/>
        <v>0</v>
      </c>
      <c r="E58" s="26">
        <v>2462.9</v>
      </c>
      <c r="F58" s="33">
        <v>160.30000000000001</v>
      </c>
      <c r="G58" s="17">
        <f t="shared" si="2"/>
        <v>0</v>
      </c>
      <c r="H58" s="48">
        <v>160.30000000000001</v>
      </c>
      <c r="I58" s="50">
        <v>160.30000000000001</v>
      </c>
      <c r="J58" s="17">
        <f t="shared" si="3"/>
        <v>0</v>
      </c>
      <c r="K58" s="9">
        <v>160.30000000000001</v>
      </c>
    </row>
    <row r="59" spans="1:11" ht="47.25" customHeight="1" x14ac:dyDescent="0.25">
      <c r="A59" s="10" t="s">
        <v>111</v>
      </c>
      <c r="B59" s="8" t="s">
        <v>110</v>
      </c>
      <c r="C59" s="41">
        <v>407.3</v>
      </c>
      <c r="D59" s="17">
        <f t="shared" si="1"/>
        <v>0</v>
      </c>
      <c r="E59" s="26">
        <v>407.3</v>
      </c>
      <c r="F59" s="33">
        <v>507.3</v>
      </c>
      <c r="G59" s="17">
        <f t="shared" si="2"/>
        <v>0</v>
      </c>
      <c r="H59" s="48">
        <v>507.3</v>
      </c>
      <c r="I59" s="50">
        <v>507.3</v>
      </c>
      <c r="J59" s="17">
        <f t="shared" si="3"/>
        <v>0</v>
      </c>
      <c r="K59" s="9">
        <v>507.3</v>
      </c>
    </row>
    <row r="60" spans="1:11" ht="51" customHeight="1" x14ac:dyDescent="0.25">
      <c r="A60" s="7" t="s">
        <v>109</v>
      </c>
      <c r="B60" s="8" t="s">
        <v>108</v>
      </c>
      <c r="C60" s="42">
        <v>1540</v>
      </c>
      <c r="D60" s="17">
        <f t="shared" si="1"/>
        <v>0</v>
      </c>
      <c r="E60" s="26">
        <v>1540</v>
      </c>
      <c r="F60" s="34">
        <v>1030</v>
      </c>
      <c r="G60" s="17">
        <f t="shared" si="2"/>
        <v>0</v>
      </c>
      <c r="H60" s="48">
        <v>1030</v>
      </c>
      <c r="I60" s="42">
        <v>1030</v>
      </c>
      <c r="J60" s="17">
        <f t="shared" si="3"/>
        <v>0</v>
      </c>
      <c r="K60" s="9">
        <v>1030</v>
      </c>
    </row>
    <row r="61" spans="1:11" ht="32.25" customHeight="1" x14ac:dyDescent="0.25">
      <c r="A61" s="10" t="s">
        <v>24</v>
      </c>
      <c r="B61" s="8" t="s">
        <v>107</v>
      </c>
      <c r="C61" s="41">
        <v>1540</v>
      </c>
      <c r="D61" s="17">
        <f t="shared" si="1"/>
        <v>0</v>
      </c>
      <c r="E61" s="26">
        <v>1540</v>
      </c>
      <c r="F61" s="33">
        <v>1030</v>
      </c>
      <c r="G61" s="17">
        <f t="shared" si="2"/>
        <v>0</v>
      </c>
      <c r="H61" s="48">
        <v>1030</v>
      </c>
      <c r="I61" s="50">
        <v>1030</v>
      </c>
      <c r="J61" s="17">
        <f t="shared" si="3"/>
        <v>0</v>
      </c>
      <c r="K61" s="9">
        <v>1030</v>
      </c>
    </row>
    <row r="62" spans="1:11" ht="40.5" customHeight="1" x14ac:dyDescent="0.25">
      <c r="A62" s="10" t="s">
        <v>106</v>
      </c>
      <c r="B62" s="8" t="s">
        <v>105</v>
      </c>
      <c r="C62" s="41">
        <v>180</v>
      </c>
      <c r="D62" s="17">
        <f t="shared" si="1"/>
        <v>0</v>
      </c>
      <c r="E62" s="26">
        <v>180</v>
      </c>
      <c r="F62" s="33">
        <v>180</v>
      </c>
      <c r="G62" s="17">
        <f t="shared" si="2"/>
        <v>0</v>
      </c>
      <c r="H62" s="48">
        <v>180</v>
      </c>
      <c r="I62" s="50">
        <v>180</v>
      </c>
      <c r="J62" s="17">
        <f t="shared" si="3"/>
        <v>0</v>
      </c>
      <c r="K62" s="9">
        <v>180</v>
      </c>
    </row>
    <row r="63" spans="1:11" ht="43.5" customHeight="1" x14ac:dyDescent="0.25">
      <c r="A63" s="10" t="s">
        <v>104</v>
      </c>
      <c r="B63" s="8" t="s">
        <v>103</v>
      </c>
      <c r="C63" s="41">
        <v>940</v>
      </c>
      <c r="D63" s="17">
        <f t="shared" si="1"/>
        <v>0</v>
      </c>
      <c r="E63" s="26">
        <v>940</v>
      </c>
      <c r="F63" s="33">
        <v>540</v>
      </c>
      <c r="G63" s="17">
        <f t="shared" si="2"/>
        <v>0</v>
      </c>
      <c r="H63" s="48">
        <v>540</v>
      </c>
      <c r="I63" s="50">
        <v>540</v>
      </c>
      <c r="J63" s="17">
        <f t="shared" si="3"/>
        <v>0</v>
      </c>
      <c r="K63" s="9">
        <v>540</v>
      </c>
    </row>
    <row r="64" spans="1:11" ht="48" customHeight="1" x14ac:dyDescent="0.25">
      <c r="A64" s="10" t="s">
        <v>102</v>
      </c>
      <c r="B64" s="8" t="s">
        <v>101</v>
      </c>
      <c r="C64" s="41">
        <v>420</v>
      </c>
      <c r="D64" s="17">
        <f t="shared" si="1"/>
        <v>0</v>
      </c>
      <c r="E64" s="26">
        <v>420</v>
      </c>
      <c r="F64" s="33">
        <v>310</v>
      </c>
      <c r="G64" s="17">
        <f t="shared" si="2"/>
        <v>0</v>
      </c>
      <c r="H64" s="48">
        <v>310</v>
      </c>
      <c r="I64" s="50">
        <v>310</v>
      </c>
      <c r="J64" s="17">
        <f t="shared" si="3"/>
        <v>0</v>
      </c>
      <c r="K64" s="9">
        <v>310</v>
      </c>
    </row>
    <row r="65" spans="1:11" ht="33.75" customHeight="1" x14ac:dyDescent="0.25">
      <c r="A65" s="7" t="s">
        <v>100</v>
      </c>
      <c r="B65" s="8" t="s">
        <v>99</v>
      </c>
      <c r="C65" s="42">
        <v>4129.6000000000004</v>
      </c>
      <c r="D65" s="17">
        <f t="shared" si="1"/>
        <v>0</v>
      </c>
      <c r="E65" s="26">
        <v>4129.6000000000004</v>
      </c>
      <c r="F65" s="34">
        <v>4129.6000000000004</v>
      </c>
      <c r="G65" s="17">
        <f t="shared" si="2"/>
        <v>0</v>
      </c>
      <c r="H65" s="48">
        <v>4129.6000000000004</v>
      </c>
      <c r="I65" s="42">
        <v>4129.6000000000004</v>
      </c>
      <c r="J65" s="17">
        <f t="shared" si="3"/>
        <v>0</v>
      </c>
      <c r="K65" s="9">
        <v>4129.6000000000004</v>
      </c>
    </row>
    <row r="66" spans="1:11" ht="44.25" customHeight="1" x14ac:dyDescent="0.25">
      <c r="A66" s="10" t="s">
        <v>28</v>
      </c>
      <c r="B66" s="8" t="s">
        <v>98</v>
      </c>
      <c r="C66" s="41">
        <v>4129.6000000000004</v>
      </c>
      <c r="D66" s="17">
        <f t="shared" si="1"/>
        <v>0</v>
      </c>
      <c r="E66" s="26">
        <v>4129.6000000000004</v>
      </c>
      <c r="F66" s="33">
        <v>4129.6000000000004</v>
      </c>
      <c r="G66" s="17">
        <f t="shared" si="2"/>
        <v>0</v>
      </c>
      <c r="H66" s="48">
        <v>4129.6000000000004</v>
      </c>
      <c r="I66" s="50">
        <v>4129.6000000000004</v>
      </c>
      <c r="J66" s="17">
        <f t="shared" si="3"/>
        <v>0</v>
      </c>
      <c r="K66" s="9">
        <v>4129.6000000000004</v>
      </c>
    </row>
    <row r="67" spans="1:11" ht="30" x14ac:dyDescent="0.25">
      <c r="A67" s="10" t="s">
        <v>97</v>
      </c>
      <c r="B67" s="8" t="s">
        <v>96</v>
      </c>
      <c r="C67" s="41">
        <v>4129.6000000000004</v>
      </c>
      <c r="D67" s="17">
        <f t="shared" si="1"/>
        <v>0</v>
      </c>
      <c r="E67" s="26">
        <v>4129.6000000000004</v>
      </c>
      <c r="F67" s="33">
        <v>4129.6000000000004</v>
      </c>
      <c r="G67" s="17">
        <f t="shared" si="2"/>
        <v>0</v>
      </c>
      <c r="H67" s="48">
        <v>4129.6000000000004</v>
      </c>
      <c r="I67" s="50">
        <v>4129.6000000000004</v>
      </c>
      <c r="J67" s="17">
        <f t="shared" si="3"/>
        <v>0</v>
      </c>
      <c r="K67" s="9">
        <v>4129.6000000000004</v>
      </c>
    </row>
    <row r="68" spans="1:11" ht="40.5" customHeight="1" x14ac:dyDescent="0.25">
      <c r="A68" s="7" t="s">
        <v>95</v>
      </c>
      <c r="B68" s="8" t="s">
        <v>94</v>
      </c>
      <c r="C68" s="42">
        <v>53071.3</v>
      </c>
      <c r="D68" s="17">
        <f t="shared" si="1"/>
        <v>0</v>
      </c>
      <c r="E68" s="26">
        <v>53071.3</v>
      </c>
      <c r="F68" s="34">
        <v>54101.3</v>
      </c>
      <c r="G68" s="17">
        <f t="shared" si="2"/>
        <v>0</v>
      </c>
      <c r="H68" s="48">
        <v>54101.3</v>
      </c>
      <c r="I68" s="42">
        <v>51717</v>
      </c>
      <c r="J68" s="17">
        <f t="shared" si="3"/>
        <v>0</v>
      </c>
      <c r="K68" s="9">
        <v>51717</v>
      </c>
    </row>
    <row r="69" spans="1:11" ht="24.75" customHeight="1" x14ac:dyDescent="0.25">
      <c r="A69" s="10" t="s">
        <v>24</v>
      </c>
      <c r="B69" s="8" t="s">
        <v>93</v>
      </c>
      <c r="C69" s="41">
        <v>53071.3</v>
      </c>
      <c r="D69" s="17">
        <f t="shared" si="1"/>
        <v>0</v>
      </c>
      <c r="E69" s="26">
        <v>53071.3</v>
      </c>
      <c r="F69" s="33">
        <v>54101.3</v>
      </c>
      <c r="G69" s="17">
        <f t="shared" si="2"/>
        <v>0</v>
      </c>
      <c r="H69" s="48">
        <v>54101.3</v>
      </c>
      <c r="I69" s="50">
        <v>51717</v>
      </c>
      <c r="J69" s="17">
        <f t="shared" si="3"/>
        <v>0</v>
      </c>
      <c r="K69" s="9">
        <v>51717</v>
      </c>
    </row>
    <row r="70" spans="1:11" ht="30" x14ac:dyDescent="0.25">
      <c r="A70" s="10" t="s">
        <v>2</v>
      </c>
      <c r="B70" s="8" t="s">
        <v>92</v>
      </c>
      <c r="C70" s="41">
        <v>40940</v>
      </c>
      <c r="D70" s="17">
        <f t="shared" si="1"/>
        <v>0</v>
      </c>
      <c r="E70" s="26">
        <v>40940</v>
      </c>
      <c r="F70" s="33">
        <v>41970</v>
      </c>
      <c r="G70" s="17">
        <f t="shared" si="2"/>
        <v>0</v>
      </c>
      <c r="H70" s="48">
        <v>41970</v>
      </c>
      <c r="I70" s="50">
        <v>41970</v>
      </c>
      <c r="J70" s="17">
        <f t="shared" si="3"/>
        <v>0</v>
      </c>
      <c r="K70" s="9">
        <v>41970</v>
      </c>
    </row>
    <row r="71" spans="1:11" ht="53.25" customHeight="1" x14ac:dyDescent="0.25">
      <c r="A71" s="10" t="s">
        <v>91</v>
      </c>
      <c r="B71" s="8" t="s">
        <v>90</v>
      </c>
      <c r="C71" s="41">
        <v>3384.3</v>
      </c>
      <c r="D71" s="17">
        <f t="shared" si="1"/>
        <v>0</v>
      </c>
      <c r="E71" s="26">
        <v>3384.3</v>
      </c>
      <c r="F71" s="33">
        <v>3384.3</v>
      </c>
      <c r="G71" s="17">
        <f t="shared" si="2"/>
        <v>0</v>
      </c>
      <c r="H71" s="48">
        <v>3384.3</v>
      </c>
      <c r="I71" s="50">
        <v>1000</v>
      </c>
      <c r="J71" s="17">
        <f t="shared" si="3"/>
        <v>0</v>
      </c>
      <c r="K71" s="9">
        <v>1000</v>
      </c>
    </row>
    <row r="72" spans="1:11" ht="33.75" customHeight="1" x14ac:dyDescent="0.25">
      <c r="A72" s="10" t="s">
        <v>89</v>
      </c>
      <c r="B72" s="8" t="s">
        <v>88</v>
      </c>
      <c r="C72" s="41">
        <v>8747</v>
      </c>
      <c r="D72" s="17">
        <f t="shared" si="1"/>
        <v>0</v>
      </c>
      <c r="E72" s="26">
        <v>8747</v>
      </c>
      <c r="F72" s="33">
        <v>8747</v>
      </c>
      <c r="G72" s="17">
        <f t="shared" si="2"/>
        <v>0</v>
      </c>
      <c r="H72" s="48">
        <v>8747</v>
      </c>
      <c r="I72" s="50">
        <v>8747</v>
      </c>
      <c r="J72" s="17">
        <f t="shared" si="3"/>
        <v>0</v>
      </c>
      <c r="K72" s="9">
        <v>8747</v>
      </c>
    </row>
    <row r="73" spans="1:11" ht="41.25" customHeight="1" x14ac:dyDescent="0.25">
      <c r="A73" s="7" t="s">
        <v>87</v>
      </c>
      <c r="B73" s="8" t="s">
        <v>86</v>
      </c>
      <c r="C73" s="42">
        <v>19355</v>
      </c>
      <c r="D73" s="17">
        <f t="shared" si="1"/>
        <v>0</v>
      </c>
      <c r="E73" s="26">
        <v>19355</v>
      </c>
      <c r="F73" s="34">
        <v>4500</v>
      </c>
      <c r="G73" s="17">
        <f t="shared" si="2"/>
        <v>0</v>
      </c>
      <c r="H73" s="48">
        <v>4500</v>
      </c>
      <c r="I73" s="42">
        <v>9666</v>
      </c>
      <c r="J73" s="17">
        <f t="shared" si="3"/>
        <v>0</v>
      </c>
      <c r="K73" s="9">
        <v>9666</v>
      </c>
    </row>
    <row r="74" spans="1:11" ht="23.25" customHeight="1" x14ac:dyDescent="0.25">
      <c r="A74" s="10" t="s">
        <v>24</v>
      </c>
      <c r="B74" s="8" t="s">
        <v>85</v>
      </c>
      <c r="C74" s="41">
        <v>19355</v>
      </c>
      <c r="D74" s="17">
        <f t="shared" ref="D74:D119" si="7">E74-C74</f>
        <v>0</v>
      </c>
      <c r="E74" s="26">
        <v>19355</v>
      </c>
      <c r="F74" s="33">
        <v>4500</v>
      </c>
      <c r="G74" s="17">
        <f t="shared" ref="G74:G119" si="8">H74-F74</f>
        <v>0</v>
      </c>
      <c r="H74" s="48">
        <v>4500</v>
      </c>
      <c r="I74" s="50">
        <v>9666</v>
      </c>
      <c r="J74" s="17">
        <f t="shared" ref="J74:J119" si="9">K74-I74</f>
        <v>0</v>
      </c>
      <c r="K74" s="9">
        <v>9666</v>
      </c>
    </row>
    <row r="75" spans="1:11" ht="51" customHeight="1" x14ac:dyDescent="0.25">
      <c r="A75" s="10" t="s">
        <v>84</v>
      </c>
      <c r="B75" s="8" t="s">
        <v>83</v>
      </c>
      <c r="C75" s="41">
        <v>2801</v>
      </c>
      <c r="D75" s="17">
        <f t="shared" si="7"/>
        <v>0</v>
      </c>
      <c r="E75" s="26">
        <v>2801</v>
      </c>
      <c r="F75" s="33">
        <v>1500</v>
      </c>
      <c r="G75" s="17">
        <f t="shared" si="8"/>
        <v>0</v>
      </c>
      <c r="H75" s="48">
        <v>1500</v>
      </c>
      <c r="I75" s="50">
        <v>1580</v>
      </c>
      <c r="J75" s="17">
        <f t="shared" si="9"/>
        <v>0</v>
      </c>
      <c r="K75" s="9">
        <v>1580</v>
      </c>
    </row>
    <row r="76" spans="1:11" ht="52.5" customHeight="1" x14ac:dyDescent="0.25">
      <c r="A76" s="10" t="s">
        <v>82</v>
      </c>
      <c r="B76" s="8" t="s">
        <v>81</v>
      </c>
      <c r="C76" s="41">
        <v>7262.2</v>
      </c>
      <c r="D76" s="17">
        <f t="shared" si="7"/>
        <v>0</v>
      </c>
      <c r="E76" s="26">
        <v>7262.2</v>
      </c>
      <c r="F76" s="33">
        <v>0</v>
      </c>
      <c r="G76" s="17">
        <f t="shared" si="8"/>
        <v>0</v>
      </c>
      <c r="H76" s="48">
        <v>0</v>
      </c>
      <c r="I76" s="50">
        <v>187.2</v>
      </c>
      <c r="J76" s="17">
        <f t="shared" si="9"/>
        <v>0</v>
      </c>
      <c r="K76" s="9">
        <v>187.2</v>
      </c>
    </row>
    <row r="77" spans="1:11" ht="39.75" customHeight="1" x14ac:dyDescent="0.25">
      <c r="A77" s="10" t="s">
        <v>80</v>
      </c>
      <c r="B77" s="8" t="s">
        <v>79</v>
      </c>
      <c r="C77" s="41">
        <v>648.79999999999995</v>
      </c>
      <c r="D77" s="17">
        <f t="shared" si="7"/>
        <v>0</v>
      </c>
      <c r="E77" s="26">
        <v>648.79999999999995</v>
      </c>
      <c r="F77" s="33">
        <v>0</v>
      </c>
      <c r="G77" s="17">
        <f t="shared" si="8"/>
        <v>0</v>
      </c>
      <c r="H77" s="48">
        <v>0</v>
      </c>
      <c r="I77" s="50">
        <v>248.8</v>
      </c>
      <c r="J77" s="17">
        <f t="shared" si="9"/>
        <v>0</v>
      </c>
      <c r="K77" s="9">
        <v>248.8</v>
      </c>
    </row>
    <row r="78" spans="1:11" ht="30" x14ac:dyDescent="0.25">
      <c r="A78" s="10" t="s">
        <v>78</v>
      </c>
      <c r="B78" s="8" t="s">
        <v>77</v>
      </c>
      <c r="C78" s="41">
        <v>8593</v>
      </c>
      <c r="D78" s="17">
        <f t="shared" si="7"/>
        <v>0</v>
      </c>
      <c r="E78" s="26">
        <v>8593</v>
      </c>
      <c r="F78" s="33">
        <v>3000</v>
      </c>
      <c r="G78" s="17">
        <f t="shared" si="8"/>
        <v>0</v>
      </c>
      <c r="H78" s="48">
        <v>3000</v>
      </c>
      <c r="I78" s="50">
        <v>7600</v>
      </c>
      <c r="J78" s="17">
        <f t="shared" si="9"/>
        <v>0</v>
      </c>
      <c r="K78" s="9">
        <v>7600</v>
      </c>
    </row>
    <row r="79" spans="1:11" ht="48" customHeight="1" x14ac:dyDescent="0.25">
      <c r="A79" s="10" t="s">
        <v>76</v>
      </c>
      <c r="B79" s="8" t="s">
        <v>75</v>
      </c>
      <c r="C79" s="41">
        <v>50</v>
      </c>
      <c r="D79" s="17">
        <f t="shared" si="7"/>
        <v>0</v>
      </c>
      <c r="E79" s="26">
        <v>50</v>
      </c>
      <c r="F79" s="33">
        <v>0</v>
      </c>
      <c r="G79" s="17">
        <f t="shared" si="8"/>
        <v>0</v>
      </c>
      <c r="H79" s="48">
        <v>0</v>
      </c>
      <c r="I79" s="50">
        <v>50</v>
      </c>
      <c r="J79" s="17">
        <f t="shared" si="9"/>
        <v>0</v>
      </c>
      <c r="K79" s="9">
        <v>50</v>
      </c>
    </row>
    <row r="80" spans="1:11" ht="36.75" customHeight="1" x14ac:dyDescent="0.2">
      <c r="A80" s="7" t="s">
        <v>74</v>
      </c>
      <c r="B80" s="8" t="s">
        <v>73</v>
      </c>
      <c r="C80" s="43">
        <f>C81+C83</f>
        <v>62983</v>
      </c>
      <c r="D80" s="21">
        <f t="shared" ref="D80:K80" si="10">D81+D83</f>
        <v>0</v>
      </c>
      <c r="E80" s="26">
        <f t="shared" si="10"/>
        <v>62983</v>
      </c>
      <c r="F80" s="35">
        <f t="shared" si="10"/>
        <v>60467.8</v>
      </c>
      <c r="G80" s="21">
        <f t="shared" si="10"/>
        <v>11863.900000000001</v>
      </c>
      <c r="H80" s="48">
        <f t="shared" si="10"/>
        <v>72331.7</v>
      </c>
      <c r="I80" s="43">
        <f t="shared" si="10"/>
        <v>59653.4</v>
      </c>
      <c r="J80" s="21">
        <f t="shared" si="10"/>
        <v>-4575.7999999999993</v>
      </c>
      <c r="K80" s="26">
        <f t="shared" si="10"/>
        <v>55077.599999999999</v>
      </c>
    </row>
    <row r="81" spans="1:11" ht="52.5" customHeight="1" x14ac:dyDescent="0.2">
      <c r="A81" s="10" t="s">
        <v>72</v>
      </c>
      <c r="B81" s="8" t="s">
        <v>71</v>
      </c>
      <c r="C81" s="43">
        <f>C82</f>
        <v>0</v>
      </c>
      <c r="D81" s="21">
        <f t="shared" ref="D81:K81" si="11">D82</f>
        <v>0</v>
      </c>
      <c r="E81" s="26">
        <f t="shared" si="11"/>
        <v>0</v>
      </c>
      <c r="F81" s="35">
        <f t="shared" si="11"/>
        <v>7162.8</v>
      </c>
      <c r="G81" s="21">
        <f t="shared" si="11"/>
        <v>13037.2</v>
      </c>
      <c r="H81" s="48">
        <f t="shared" si="11"/>
        <v>20200</v>
      </c>
      <c r="I81" s="43">
        <f t="shared" si="11"/>
        <v>6348.4</v>
      </c>
      <c r="J81" s="21">
        <f t="shared" si="11"/>
        <v>-5028.3999999999996</v>
      </c>
      <c r="K81" s="26">
        <f t="shared" si="11"/>
        <v>1320</v>
      </c>
    </row>
    <row r="82" spans="1:11" ht="41.25" customHeight="1" x14ac:dyDescent="0.25">
      <c r="A82" s="10" t="s">
        <v>70</v>
      </c>
      <c r="B82" s="8" t="s">
        <v>69</v>
      </c>
      <c r="C82" s="43">
        <v>0</v>
      </c>
      <c r="D82" s="17">
        <f t="shared" si="7"/>
        <v>0</v>
      </c>
      <c r="E82" s="26">
        <v>0</v>
      </c>
      <c r="F82" s="33">
        <v>7162.8</v>
      </c>
      <c r="G82" s="17">
        <f t="shared" si="8"/>
        <v>13037.2</v>
      </c>
      <c r="H82" s="48">
        <v>20200</v>
      </c>
      <c r="I82" s="50">
        <v>6348.4</v>
      </c>
      <c r="J82" s="17">
        <f t="shared" si="9"/>
        <v>-5028.3999999999996</v>
      </c>
      <c r="K82" s="9">
        <v>1320</v>
      </c>
    </row>
    <row r="83" spans="1:11" ht="27" customHeight="1" x14ac:dyDescent="0.25">
      <c r="A83" s="10" t="s">
        <v>24</v>
      </c>
      <c r="B83" s="8" t="s">
        <v>68</v>
      </c>
      <c r="C83" s="43">
        <f>C84+C85+C86</f>
        <v>62983</v>
      </c>
      <c r="D83" s="21">
        <f t="shared" ref="D83:K83" si="12">D84+D85+D86</f>
        <v>0</v>
      </c>
      <c r="E83" s="26">
        <f t="shared" si="12"/>
        <v>62983</v>
      </c>
      <c r="F83" s="33">
        <v>53305</v>
      </c>
      <c r="G83" s="21">
        <f t="shared" si="12"/>
        <v>-1173.3</v>
      </c>
      <c r="H83" s="48">
        <f t="shared" si="12"/>
        <v>52131.7</v>
      </c>
      <c r="I83" s="50">
        <v>53305</v>
      </c>
      <c r="J83" s="21">
        <f t="shared" si="12"/>
        <v>452.59999999999991</v>
      </c>
      <c r="K83" s="26">
        <f t="shared" si="12"/>
        <v>53757.599999999999</v>
      </c>
    </row>
    <row r="84" spans="1:11" ht="39" customHeight="1" x14ac:dyDescent="0.25">
      <c r="A84" s="10" t="s">
        <v>2</v>
      </c>
      <c r="B84" s="8" t="s">
        <v>67</v>
      </c>
      <c r="C84" s="41">
        <v>49586</v>
      </c>
      <c r="D84" s="17">
        <f t="shared" si="7"/>
        <v>0</v>
      </c>
      <c r="E84" s="26">
        <v>49586</v>
      </c>
      <c r="F84" s="33">
        <v>50775</v>
      </c>
      <c r="G84" s="17">
        <f t="shared" si="8"/>
        <v>0</v>
      </c>
      <c r="H84" s="48">
        <v>50775</v>
      </c>
      <c r="I84" s="50">
        <v>50775</v>
      </c>
      <c r="J84" s="17">
        <f t="shared" si="9"/>
        <v>0</v>
      </c>
      <c r="K84" s="9">
        <v>50775</v>
      </c>
    </row>
    <row r="85" spans="1:11" ht="41.25" customHeight="1" x14ac:dyDescent="0.25">
      <c r="A85" s="10" t="s">
        <v>66</v>
      </c>
      <c r="B85" s="8" t="s">
        <v>65</v>
      </c>
      <c r="C85" s="41">
        <v>12765</v>
      </c>
      <c r="D85" s="17">
        <f t="shared" si="7"/>
        <v>0</v>
      </c>
      <c r="E85" s="26">
        <v>12765</v>
      </c>
      <c r="F85" s="33">
        <v>2000</v>
      </c>
      <c r="G85" s="17">
        <f t="shared" si="8"/>
        <v>-1173.3</v>
      </c>
      <c r="H85" s="48">
        <v>826.7</v>
      </c>
      <c r="I85" s="50">
        <v>2000</v>
      </c>
      <c r="J85" s="17">
        <f t="shared" si="9"/>
        <v>452.59999999999991</v>
      </c>
      <c r="K85" s="9">
        <v>2452.6</v>
      </c>
    </row>
    <row r="86" spans="1:11" ht="47.25" customHeight="1" x14ac:dyDescent="0.25">
      <c r="A86" s="10" t="s">
        <v>64</v>
      </c>
      <c r="B86" s="8" t="s">
        <v>63</v>
      </c>
      <c r="C86" s="41">
        <v>632</v>
      </c>
      <c r="D86" s="17">
        <f t="shared" si="7"/>
        <v>0</v>
      </c>
      <c r="E86" s="26">
        <v>632</v>
      </c>
      <c r="F86" s="33">
        <v>530</v>
      </c>
      <c r="G86" s="17">
        <f t="shared" si="8"/>
        <v>0</v>
      </c>
      <c r="H86" s="48">
        <v>530</v>
      </c>
      <c r="I86" s="50">
        <v>530</v>
      </c>
      <c r="J86" s="17">
        <f t="shared" si="9"/>
        <v>0</v>
      </c>
      <c r="K86" s="9">
        <v>530</v>
      </c>
    </row>
    <row r="87" spans="1:11" ht="51" customHeight="1" x14ac:dyDescent="0.25">
      <c r="A87" s="7" t="s">
        <v>62</v>
      </c>
      <c r="B87" s="8" t="s">
        <v>61</v>
      </c>
      <c r="C87" s="42">
        <v>1812.6</v>
      </c>
      <c r="D87" s="17">
        <f t="shared" si="7"/>
        <v>0</v>
      </c>
      <c r="E87" s="26">
        <v>1812.6</v>
      </c>
      <c r="F87" s="34">
        <v>1363.2</v>
      </c>
      <c r="G87" s="17">
        <f t="shared" si="8"/>
        <v>0</v>
      </c>
      <c r="H87" s="48">
        <v>1363.2</v>
      </c>
      <c r="I87" s="42">
        <v>1363.2</v>
      </c>
      <c r="J87" s="17">
        <f t="shared" si="9"/>
        <v>0</v>
      </c>
      <c r="K87" s="9">
        <v>1363.2</v>
      </c>
    </row>
    <row r="88" spans="1:11" ht="30" customHeight="1" x14ac:dyDescent="0.25">
      <c r="A88" s="10" t="s">
        <v>24</v>
      </c>
      <c r="B88" s="8" t="s">
        <v>60</v>
      </c>
      <c r="C88" s="41">
        <v>1812.6</v>
      </c>
      <c r="D88" s="17">
        <f t="shared" si="7"/>
        <v>0</v>
      </c>
      <c r="E88" s="26">
        <v>1812.6</v>
      </c>
      <c r="F88" s="33">
        <v>1363.2</v>
      </c>
      <c r="G88" s="17">
        <f t="shared" si="8"/>
        <v>0</v>
      </c>
      <c r="H88" s="48">
        <v>1363.2</v>
      </c>
      <c r="I88" s="50">
        <v>1363.2</v>
      </c>
      <c r="J88" s="17">
        <f t="shared" si="9"/>
        <v>0</v>
      </c>
      <c r="K88" s="9">
        <v>1363.2</v>
      </c>
    </row>
    <row r="89" spans="1:11" ht="45" x14ac:dyDescent="0.25">
      <c r="A89" s="10" t="s">
        <v>59</v>
      </c>
      <c r="B89" s="8" t="s">
        <v>58</v>
      </c>
      <c r="C89" s="41">
        <v>908.6</v>
      </c>
      <c r="D89" s="17">
        <f t="shared" si="7"/>
        <v>0</v>
      </c>
      <c r="E89" s="26">
        <v>908.6</v>
      </c>
      <c r="F89" s="33">
        <v>964.8</v>
      </c>
      <c r="G89" s="17">
        <f t="shared" si="8"/>
        <v>0</v>
      </c>
      <c r="H89" s="48">
        <v>964.8</v>
      </c>
      <c r="I89" s="50">
        <v>964.8</v>
      </c>
      <c r="J89" s="17">
        <f t="shared" si="9"/>
        <v>0</v>
      </c>
      <c r="K89" s="9">
        <v>964.8</v>
      </c>
    </row>
    <row r="90" spans="1:11" ht="112.5" customHeight="1" x14ac:dyDescent="0.25">
      <c r="A90" s="10" t="s">
        <v>57</v>
      </c>
      <c r="B90" s="8" t="s">
        <v>56</v>
      </c>
      <c r="C90" s="41">
        <v>646.6</v>
      </c>
      <c r="D90" s="17">
        <f t="shared" si="7"/>
        <v>0</v>
      </c>
      <c r="E90" s="26">
        <v>646.6</v>
      </c>
      <c r="F90" s="33">
        <v>71</v>
      </c>
      <c r="G90" s="17">
        <f t="shared" si="8"/>
        <v>0</v>
      </c>
      <c r="H90" s="48">
        <v>71</v>
      </c>
      <c r="I90" s="50">
        <v>71</v>
      </c>
      <c r="J90" s="17">
        <f t="shared" si="9"/>
        <v>0</v>
      </c>
      <c r="K90" s="9">
        <v>71</v>
      </c>
    </row>
    <row r="91" spans="1:11" ht="30" x14ac:dyDescent="0.25">
      <c r="A91" s="10" t="s">
        <v>55</v>
      </c>
      <c r="B91" s="8" t="s">
        <v>54</v>
      </c>
      <c r="C91" s="41">
        <v>148.5</v>
      </c>
      <c r="D91" s="17">
        <f t="shared" si="7"/>
        <v>0</v>
      </c>
      <c r="E91" s="26">
        <v>148.5</v>
      </c>
      <c r="F91" s="33">
        <v>178.5</v>
      </c>
      <c r="G91" s="17">
        <f t="shared" si="8"/>
        <v>0</v>
      </c>
      <c r="H91" s="48">
        <v>178.5</v>
      </c>
      <c r="I91" s="50">
        <v>178.5</v>
      </c>
      <c r="J91" s="17">
        <f t="shared" si="9"/>
        <v>0</v>
      </c>
      <c r="K91" s="9">
        <v>178.5</v>
      </c>
    </row>
    <row r="92" spans="1:11" ht="60" x14ac:dyDescent="0.25">
      <c r="A92" s="10" t="s">
        <v>53</v>
      </c>
      <c r="B92" s="8" t="s">
        <v>52</v>
      </c>
      <c r="C92" s="41">
        <v>70</v>
      </c>
      <c r="D92" s="17">
        <f t="shared" si="7"/>
        <v>0</v>
      </c>
      <c r="E92" s="26">
        <v>70</v>
      </c>
      <c r="F92" s="33">
        <v>110</v>
      </c>
      <c r="G92" s="17">
        <f t="shared" si="8"/>
        <v>0</v>
      </c>
      <c r="H92" s="48">
        <v>110</v>
      </c>
      <c r="I92" s="50">
        <v>110</v>
      </c>
      <c r="J92" s="17">
        <f t="shared" si="9"/>
        <v>0</v>
      </c>
      <c r="K92" s="9">
        <v>110</v>
      </c>
    </row>
    <row r="93" spans="1:11" ht="42" customHeight="1" x14ac:dyDescent="0.25">
      <c r="A93" s="10" t="s">
        <v>51</v>
      </c>
      <c r="B93" s="8" t="s">
        <v>50</v>
      </c>
      <c r="C93" s="41">
        <v>22.7</v>
      </c>
      <c r="D93" s="17">
        <f t="shared" si="7"/>
        <v>0</v>
      </c>
      <c r="E93" s="26">
        <v>22.7</v>
      </c>
      <c r="F93" s="33">
        <v>22.7</v>
      </c>
      <c r="G93" s="17">
        <f t="shared" si="8"/>
        <v>0</v>
      </c>
      <c r="H93" s="48">
        <v>22.7</v>
      </c>
      <c r="I93" s="50">
        <v>22.7</v>
      </c>
      <c r="J93" s="17">
        <f t="shared" si="9"/>
        <v>0</v>
      </c>
      <c r="K93" s="9">
        <v>22.7</v>
      </c>
    </row>
    <row r="94" spans="1:11" ht="45" x14ac:dyDescent="0.25">
      <c r="A94" s="10" t="s">
        <v>49</v>
      </c>
      <c r="B94" s="8" t="s">
        <v>48</v>
      </c>
      <c r="C94" s="41">
        <v>16.2</v>
      </c>
      <c r="D94" s="17">
        <f t="shared" si="7"/>
        <v>0</v>
      </c>
      <c r="E94" s="26">
        <v>16.2</v>
      </c>
      <c r="F94" s="33">
        <v>16.2</v>
      </c>
      <c r="G94" s="17">
        <f t="shared" si="8"/>
        <v>0</v>
      </c>
      <c r="H94" s="48">
        <v>16.2</v>
      </c>
      <c r="I94" s="50">
        <v>16.2</v>
      </c>
      <c r="J94" s="17">
        <f t="shared" si="9"/>
        <v>0</v>
      </c>
      <c r="K94" s="9">
        <v>16.2</v>
      </c>
    </row>
    <row r="95" spans="1:11" ht="33.75" customHeight="1" x14ac:dyDescent="0.25">
      <c r="A95" s="7" t="s">
        <v>47</v>
      </c>
      <c r="B95" s="8" t="s">
        <v>46</v>
      </c>
      <c r="C95" s="42">
        <v>7191.4</v>
      </c>
      <c r="D95" s="17">
        <f t="shared" si="7"/>
        <v>0</v>
      </c>
      <c r="E95" s="26">
        <v>7191.4</v>
      </c>
      <c r="F95" s="34">
        <v>7191.4</v>
      </c>
      <c r="G95" s="17">
        <f t="shared" si="8"/>
        <v>0</v>
      </c>
      <c r="H95" s="48">
        <v>7191.4</v>
      </c>
      <c r="I95" s="42">
        <v>7191.4</v>
      </c>
      <c r="J95" s="17">
        <f t="shared" si="9"/>
        <v>0</v>
      </c>
      <c r="K95" s="9">
        <v>7191.4</v>
      </c>
    </row>
    <row r="96" spans="1:11" ht="30" customHeight="1" x14ac:dyDescent="0.25">
      <c r="A96" s="10" t="s">
        <v>24</v>
      </c>
      <c r="B96" s="8" t="s">
        <v>45</v>
      </c>
      <c r="C96" s="41">
        <v>7191.4</v>
      </c>
      <c r="D96" s="17">
        <f t="shared" si="7"/>
        <v>0</v>
      </c>
      <c r="E96" s="26">
        <v>7191.4</v>
      </c>
      <c r="F96" s="33">
        <v>7191.4</v>
      </c>
      <c r="G96" s="17">
        <f t="shared" si="8"/>
        <v>0</v>
      </c>
      <c r="H96" s="48">
        <v>7191.4</v>
      </c>
      <c r="I96" s="50">
        <v>7191.4</v>
      </c>
      <c r="J96" s="17">
        <f t="shared" si="9"/>
        <v>0</v>
      </c>
      <c r="K96" s="9">
        <v>7191.4</v>
      </c>
    </row>
    <row r="97" spans="1:11" ht="46.5" customHeight="1" x14ac:dyDescent="0.25">
      <c r="A97" s="10" t="s">
        <v>44</v>
      </c>
      <c r="B97" s="8" t="s">
        <v>43</v>
      </c>
      <c r="C97" s="41">
        <v>6461.6</v>
      </c>
      <c r="D97" s="17">
        <f t="shared" si="7"/>
        <v>0</v>
      </c>
      <c r="E97" s="26">
        <v>6461.6</v>
      </c>
      <c r="F97" s="33">
        <v>6461.6</v>
      </c>
      <c r="G97" s="17">
        <f t="shared" si="8"/>
        <v>0</v>
      </c>
      <c r="H97" s="48">
        <v>6461.6</v>
      </c>
      <c r="I97" s="50">
        <v>6461.6</v>
      </c>
      <c r="J97" s="17">
        <f t="shared" si="9"/>
        <v>0</v>
      </c>
      <c r="K97" s="9">
        <v>6461.6</v>
      </c>
    </row>
    <row r="98" spans="1:11" ht="30" x14ac:dyDescent="0.25">
      <c r="A98" s="10" t="s">
        <v>42</v>
      </c>
      <c r="B98" s="8" t="s">
        <v>41</v>
      </c>
      <c r="C98" s="41">
        <v>729.8</v>
      </c>
      <c r="D98" s="17">
        <f t="shared" si="7"/>
        <v>0</v>
      </c>
      <c r="E98" s="26">
        <v>729.8</v>
      </c>
      <c r="F98" s="33">
        <v>729.8</v>
      </c>
      <c r="G98" s="17">
        <f t="shared" si="8"/>
        <v>0</v>
      </c>
      <c r="H98" s="48">
        <v>729.8</v>
      </c>
      <c r="I98" s="50">
        <v>729.8</v>
      </c>
      <c r="J98" s="17">
        <f t="shared" si="9"/>
        <v>0</v>
      </c>
      <c r="K98" s="9">
        <v>729.8</v>
      </c>
    </row>
    <row r="99" spans="1:11" ht="66.75" customHeight="1" x14ac:dyDescent="0.25">
      <c r="A99" s="7" t="s">
        <v>40</v>
      </c>
      <c r="B99" s="8" t="s">
        <v>39</v>
      </c>
      <c r="C99" s="42">
        <v>377310.9</v>
      </c>
      <c r="D99" s="17">
        <f t="shared" si="7"/>
        <v>4757.5999999999767</v>
      </c>
      <c r="E99" s="26">
        <v>382068.5</v>
      </c>
      <c r="F99" s="34">
        <v>356411.9</v>
      </c>
      <c r="G99" s="17">
        <f t="shared" si="8"/>
        <v>4748.5</v>
      </c>
      <c r="H99" s="48">
        <v>361160.4</v>
      </c>
      <c r="I99" s="42">
        <v>363559.2</v>
      </c>
      <c r="J99" s="17">
        <f t="shared" si="9"/>
        <v>4748.5</v>
      </c>
      <c r="K99" s="9">
        <v>368307.7</v>
      </c>
    </row>
    <row r="100" spans="1:11" ht="29.25" customHeight="1" x14ac:dyDescent="0.25">
      <c r="A100" s="10" t="s">
        <v>24</v>
      </c>
      <c r="B100" s="8" t="s">
        <v>38</v>
      </c>
      <c r="C100" s="41">
        <v>377310.9</v>
      </c>
      <c r="D100" s="17">
        <f t="shared" si="7"/>
        <v>4757.5999999999767</v>
      </c>
      <c r="E100" s="26">
        <v>382068.5</v>
      </c>
      <c r="F100" s="33">
        <v>356411.9</v>
      </c>
      <c r="G100" s="17">
        <f t="shared" si="8"/>
        <v>4748.5</v>
      </c>
      <c r="H100" s="48">
        <v>361160.4</v>
      </c>
      <c r="I100" s="50">
        <v>363559.2</v>
      </c>
      <c r="J100" s="17">
        <f t="shared" si="9"/>
        <v>4748.5</v>
      </c>
      <c r="K100" s="9">
        <v>368307.7</v>
      </c>
    </row>
    <row r="101" spans="1:11" ht="42" customHeight="1" x14ac:dyDescent="0.25">
      <c r="A101" s="10" t="s">
        <v>2</v>
      </c>
      <c r="B101" s="8" t="s">
        <v>37</v>
      </c>
      <c r="C101" s="41">
        <v>235737.9</v>
      </c>
      <c r="D101" s="17">
        <f t="shared" si="7"/>
        <v>4757.6000000000058</v>
      </c>
      <c r="E101" s="26">
        <v>240495.5</v>
      </c>
      <c r="F101" s="33">
        <v>239270.5</v>
      </c>
      <c r="G101" s="17">
        <f t="shared" si="8"/>
        <v>4748.5</v>
      </c>
      <c r="H101" s="48">
        <v>244019</v>
      </c>
      <c r="I101" s="50">
        <v>239303.7</v>
      </c>
      <c r="J101" s="17">
        <f t="shared" si="9"/>
        <v>4748.5</v>
      </c>
      <c r="K101" s="9">
        <v>244052.2</v>
      </c>
    </row>
    <row r="102" spans="1:11" ht="40.5" customHeight="1" x14ac:dyDescent="0.25">
      <c r="A102" s="10" t="s">
        <v>36</v>
      </c>
      <c r="B102" s="8" t="s">
        <v>35</v>
      </c>
      <c r="C102" s="41">
        <v>116870.2</v>
      </c>
      <c r="D102" s="17">
        <f t="shared" si="7"/>
        <v>0</v>
      </c>
      <c r="E102" s="26">
        <v>116870.2</v>
      </c>
      <c r="F102" s="33">
        <v>113105</v>
      </c>
      <c r="G102" s="17">
        <f t="shared" si="8"/>
        <v>0</v>
      </c>
      <c r="H102" s="48">
        <v>113105</v>
      </c>
      <c r="I102" s="50">
        <v>113400</v>
      </c>
      <c r="J102" s="17">
        <f t="shared" si="9"/>
        <v>0</v>
      </c>
      <c r="K102" s="9">
        <v>113400</v>
      </c>
    </row>
    <row r="103" spans="1:11" ht="36.75" customHeight="1" x14ac:dyDescent="0.25">
      <c r="A103" s="10" t="s">
        <v>34</v>
      </c>
      <c r="B103" s="8" t="s">
        <v>33</v>
      </c>
      <c r="C103" s="41">
        <v>21702.799999999999</v>
      </c>
      <c r="D103" s="17">
        <f t="shared" si="7"/>
        <v>0</v>
      </c>
      <c r="E103" s="26">
        <v>21702.799999999999</v>
      </c>
      <c r="F103" s="33">
        <v>4036.4</v>
      </c>
      <c r="G103" s="17">
        <f t="shared" si="8"/>
        <v>0</v>
      </c>
      <c r="H103" s="48">
        <v>4036.4</v>
      </c>
      <c r="I103" s="50">
        <v>10855.5</v>
      </c>
      <c r="J103" s="17">
        <f t="shared" si="9"/>
        <v>0</v>
      </c>
      <c r="K103" s="9">
        <v>10855.5</v>
      </c>
    </row>
    <row r="104" spans="1:11" ht="39" customHeight="1" x14ac:dyDescent="0.25">
      <c r="A104" s="10" t="s">
        <v>32</v>
      </c>
      <c r="B104" s="8" t="s">
        <v>31</v>
      </c>
      <c r="C104" s="41">
        <v>3000</v>
      </c>
      <c r="D104" s="17">
        <f t="shared" si="7"/>
        <v>0</v>
      </c>
      <c r="E104" s="26">
        <v>3000</v>
      </c>
      <c r="F104" s="33">
        <v>0</v>
      </c>
      <c r="G104" s="17">
        <f t="shared" si="8"/>
        <v>0</v>
      </c>
      <c r="H104" s="48">
        <v>0</v>
      </c>
      <c r="I104" s="50">
        <v>0</v>
      </c>
      <c r="J104" s="17">
        <f t="shared" si="9"/>
        <v>0</v>
      </c>
      <c r="K104" s="9">
        <v>0</v>
      </c>
    </row>
    <row r="105" spans="1:11" ht="40.5" customHeight="1" x14ac:dyDescent="0.25">
      <c r="A105" s="7" t="s">
        <v>30</v>
      </c>
      <c r="B105" s="8" t="s">
        <v>29</v>
      </c>
      <c r="C105" s="42">
        <v>363123.20000000001</v>
      </c>
      <c r="D105" s="17">
        <f t="shared" si="7"/>
        <v>5023.2999999999884</v>
      </c>
      <c r="E105" s="26">
        <v>368146.5</v>
      </c>
      <c r="F105" s="34">
        <v>132786</v>
      </c>
      <c r="G105" s="17">
        <f t="shared" si="8"/>
        <v>12400.100000000006</v>
      </c>
      <c r="H105" s="48">
        <v>145186.1</v>
      </c>
      <c r="I105" s="42">
        <v>138476</v>
      </c>
      <c r="J105" s="17">
        <f t="shared" si="9"/>
        <v>11905.799999999988</v>
      </c>
      <c r="K105" s="9">
        <v>150381.79999999999</v>
      </c>
    </row>
    <row r="106" spans="1:11" ht="36" customHeight="1" x14ac:dyDescent="0.25">
      <c r="A106" s="10" t="s">
        <v>28</v>
      </c>
      <c r="B106" s="8" t="s">
        <v>27</v>
      </c>
      <c r="C106" s="41">
        <v>9337.2999999999993</v>
      </c>
      <c r="D106" s="17">
        <f t="shared" si="7"/>
        <v>5022</v>
      </c>
      <c r="E106" s="26">
        <v>14359.3</v>
      </c>
      <c r="F106" s="33">
        <v>0</v>
      </c>
      <c r="G106" s="17">
        <f t="shared" si="8"/>
        <v>13777.9</v>
      </c>
      <c r="H106" s="48">
        <v>13777.9</v>
      </c>
      <c r="I106" s="50">
        <v>0</v>
      </c>
      <c r="J106" s="17">
        <f t="shared" si="9"/>
        <v>13228.7</v>
      </c>
      <c r="K106" s="9">
        <v>13228.7</v>
      </c>
    </row>
    <row r="107" spans="1:11" ht="40.5" customHeight="1" x14ac:dyDescent="0.25">
      <c r="A107" s="10" t="s">
        <v>26</v>
      </c>
      <c r="B107" s="8" t="s">
        <v>25</v>
      </c>
      <c r="C107" s="41">
        <v>9337.2999999999993</v>
      </c>
      <c r="D107" s="17">
        <f t="shared" si="7"/>
        <v>5022</v>
      </c>
      <c r="E107" s="26">
        <v>14359.3</v>
      </c>
      <c r="F107" s="33">
        <v>0</v>
      </c>
      <c r="G107" s="17">
        <f t="shared" si="8"/>
        <v>13777.9</v>
      </c>
      <c r="H107" s="48">
        <v>13777.9</v>
      </c>
      <c r="I107" s="50">
        <v>0</v>
      </c>
      <c r="J107" s="17">
        <f t="shared" si="9"/>
        <v>13228.7</v>
      </c>
      <c r="K107" s="9">
        <v>13228.7</v>
      </c>
    </row>
    <row r="108" spans="1:11" ht="30" customHeight="1" x14ac:dyDescent="0.25">
      <c r="A108" s="10" t="s">
        <v>24</v>
      </c>
      <c r="B108" s="8" t="s">
        <v>23</v>
      </c>
      <c r="C108" s="41">
        <v>353785.9</v>
      </c>
      <c r="D108" s="17">
        <f t="shared" si="7"/>
        <v>1.2999999999883585</v>
      </c>
      <c r="E108" s="26">
        <v>353787.2</v>
      </c>
      <c r="F108" s="33">
        <v>132786</v>
      </c>
      <c r="G108" s="17">
        <f t="shared" si="8"/>
        <v>-1377.7999999999884</v>
      </c>
      <c r="H108" s="48">
        <v>131408.20000000001</v>
      </c>
      <c r="I108" s="50">
        <v>138476</v>
      </c>
      <c r="J108" s="17">
        <f t="shared" si="9"/>
        <v>-1322.8999999999942</v>
      </c>
      <c r="K108" s="9">
        <v>137153.1</v>
      </c>
    </row>
    <row r="109" spans="1:11" ht="39" customHeight="1" x14ac:dyDescent="0.25">
      <c r="A109" s="10" t="s">
        <v>22</v>
      </c>
      <c r="B109" s="8" t="s">
        <v>21</v>
      </c>
      <c r="C109" s="41">
        <v>108000</v>
      </c>
      <c r="D109" s="17">
        <f t="shared" si="7"/>
        <v>0</v>
      </c>
      <c r="E109" s="26">
        <v>108000</v>
      </c>
      <c r="F109" s="33">
        <v>35000</v>
      </c>
      <c r="G109" s="17">
        <f t="shared" si="8"/>
        <v>0</v>
      </c>
      <c r="H109" s="48">
        <v>35000</v>
      </c>
      <c r="I109" s="50">
        <v>40300</v>
      </c>
      <c r="J109" s="17">
        <f t="shared" si="9"/>
        <v>0</v>
      </c>
      <c r="K109" s="9">
        <v>40300</v>
      </c>
    </row>
    <row r="110" spans="1:11" ht="34.5" customHeight="1" x14ac:dyDescent="0.25">
      <c r="A110" s="10" t="s">
        <v>20</v>
      </c>
      <c r="B110" s="8" t="s">
        <v>19</v>
      </c>
      <c r="C110" s="41">
        <v>54</v>
      </c>
      <c r="D110" s="17">
        <f t="shared" si="7"/>
        <v>0</v>
      </c>
      <c r="E110" s="26">
        <v>54</v>
      </c>
      <c r="F110" s="33">
        <v>54</v>
      </c>
      <c r="G110" s="17">
        <f t="shared" si="8"/>
        <v>0</v>
      </c>
      <c r="H110" s="48">
        <v>54</v>
      </c>
      <c r="I110" s="50">
        <v>54</v>
      </c>
      <c r="J110" s="17">
        <f t="shared" si="9"/>
        <v>0</v>
      </c>
      <c r="K110" s="9">
        <v>54</v>
      </c>
    </row>
    <row r="111" spans="1:11" ht="52.5" customHeight="1" x14ac:dyDescent="0.25">
      <c r="A111" s="10" t="s">
        <v>18</v>
      </c>
      <c r="B111" s="8" t="s">
        <v>17</v>
      </c>
      <c r="C111" s="41">
        <v>119431.9</v>
      </c>
      <c r="D111" s="17">
        <f t="shared" si="7"/>
        <v>1.3000000000029104</v>
      </c>
      <c r="E111" s="26">
        <v>119433.2</v>
      </c>
      <c r="F111" s="33">
        <v>43609.3</v>
      </c>
      <c r="G111" s="17">
        <f t="shared" si="8"/>
        <v>0</v>
      </c>
      <c r="H111" s="48">
        <v>43609.3</v>
      </c>
      <c r="I111" s="50">
        <v>36302</v>
      </c>
      <c r="J111" s="17">
        <f t="shared" si="9"/>
        <v>0</v>
      </c>
      <c r="K111" s="9">
        <v>36302</v>
      </c>
    </row>
    <row r="112" spans="1:11" ht="35.25" customHeight="1" x14ac:dyDescent="0.25">
      <c r="A112" s="10" t="s">
        <v>16</v>
      </c>
      <c r="B112" s="8" t="s">
        <v>15</v>
      </c>
      <c r="C112" s="41">
        <v>80000</v>
      </c>
      <c r="D112" s="17">
        <f t="shared" si="7"/>
        <v>0</v>
      </c>
      <c r="E112" s="26">
        <v>80000</v>
      </c>
      <c r="F112" s="33">
        <v>32422.7</v>
      </c>
      <c r="G112" s="17">
        <f t="shared" si="8"/>
        <v>-1377.7999999999993</v>
      </c>
      <c r="H112" s="48">
        <v>31044.9</v>
      </c>
      <c r="I112" s="50">
        <v>40820</v>
      </c>
      <c r="J112" s="17">
        <f t="shared" si="9"/>
        <v>-1322.9000000000015</v>
      </c>
      <c r="K112" s="9">
        <v>39497.1</v>
      </c>
    </row>
    <row r="113" spans="1:11" ht="49.5" customHeight="1" x14ac:dyDescent="0.25">
      <c r="A113" s="10" t="s">
        <v>14</v>
      </c>
      <c r="B113" s="8" t="s">
        <v>13</v>
      </c>
      <c r="C113" s="41">
        <v>44000</v>
      </c>
      <c r="D113" s="17">
        <f t="shared" si="7"/>
        <v>0</v>
      </c>
      <c r="E113" s="26">
        <v>44000</v>
      </c>
      <c r="F113" s="33">
        <v>21000</v>
      </c>
      <c r="G113" s="17">
        <f t="shared" si="8"/>
        <v>0</v>
      </c>
      <c r="H113" s="48">
        <v>21000</v>
      </c>
      <c r="I113" s="50">
        <v>21000</v>
      </c>
      <c r="J113" s="17">
        <f t="shared" si="9"/>
        <v>0</v>
      </c>
      <c r="K113" s="9">
        <v>21000</v>
      </c>
    </row>
    <row r="114" spans="1:11" ht="30.75" thickBot="1" x14ac:dyDescent="0.3">
      <c r="A114" s="129" t="s">
        <v>12</v>
      </c>
      <c r="B114" s="30" t="s">
        <v>11</v>
      </c>
      <c r="C114" s="44">
        <v>2300</v>
      </c>
      <c r="D114" s="27">
        <f t="shared" si="7"/>
        <v>0</v>
      </c>
      <c r="E114" s="45">
        <v>2300</v>
      </c>
      <c r="F114" s="36">
        <v>700</v>
      </c>
      <c r="G114" s="27">
        <f t="shared" si="8"/>
        <v>0</v>
      </c>
      <c r="H114" s="49">
        <v>700</v>
      </c>
      <c r="I114" s="51">
        <v>0</v>
      </c>
      <c r="J114" s="27">
        <f t="shared" si="9"/>
        <v>0</v>
      </c>
      <c r="K114" s="28">
        <v>0</v>
      </c>
    </row>
    <row r="115" spans="1:11" ht="27" customHeight="1" thickBot="1" x14ac:dyDescent="0.3">
      <c r="A115" s="109" t="s">
        <v>10</v>
      </c>
      <c r="B115" s="114" t="s">
        <v>9</v>
      </c>
      <c r="C115" s="124">
        <v>57636</v>
      </c>
      <c r="D115" s="125">
        <f t="shared" si="7"/>
        <v>0</v>
      </c>
      <c r="E115" s="126">
        <v>57636</v>
      </c>
      <c r="F115" s="112">
        <v>87762</v>
      </c>
      <c r="G115" s="106">
        <f t="shared" si="8"/>
        <v>0</v>
      </c>
      <c r="H115" s="127">
        <v>87762</v>
      </c>
      <c r="I115" s="128">
        <v>135929.4</v>
      </c>
      <c r="J115" s="125">
        <f t="shared" si="9"/>
        <v>0</v>
      </c>
      <c r="K115" s="65">
        <v>135929.4</v>
      </c>
    </row>
    <row r="116" spans="1:11" ht="30" customHeight="1" x14ac:dyDescent="0.25">
      <c r="A116" s="110" t="s">
        <v>8</v>
      </c>
      <c r="B116" s="115" t="s">
        <v>7</v>
      </c>
      <c r="C116" s="113">
        <v>7600</v>
      </c>
      <c r="D116" s="18">
        <f t="shared" si="7"/>
        <v>0</v>
      </c>
      <c r="E116" s="118">
        <v>7600</v>
      </c>
      <c r="F116" s="121">
        <v>1500</v>
      </c>
      <c r="G116" s="122">
        <f t="shared" si="8"/>
        <v>0</v>
      </c>
      <c r="H116" s="123">
        <v>1500</v>
      </c>
      <c r="I116" s="119">
        <v>1500</v>
      </c>
      <c r="J116" s="18">
        <f t="shared" si="9"/>
        <v>0</v>
      </c>
      <c r="K116" s="15">
        <v>1500</v>
      </c>
    </row>
    <row r="117" spans="1:11" ht="23.25" customHeight="1" x14ac:dyDescent="0.25">
      <c r="A117" s="111" t="s">
        <v>6</v>
      </c>
      <c r="B117" s="116" t="s">
        <v>5</v>
      </c>
      <c r="C117" s="33">
        <v>0</v>
      </c>
      <c r="D117" s="17">
        <f t="shared" si="7"/>
        <v>0</v>
      </c>
      <c r="E117" s="69">
        <v>0</v>
      </c>
      <c r="F117" s="41">
        <v>44000</v>
      </c>
      <c r="G117" s="17">
        <f t="shared" si="8"/>
        <v>0</v>
      </c>
      <c r="H117" s="78">
        <v>44000</v>
      </c>
      <c r="I117" s="120">
        <v>92167.4</v>
      </c>
      <c r="J117" s="17">
        <f t="shared" si="9"/>
        <v>0</v>
      </c>
      <c r="K117" s="12">
        <v>92167.4</v>
      </c>
    </row>
    <row r="118" spans="1:11" ht="21" customHeight="1" x14ac:dyDescent="0.25">
      <c r="A118" s="111" t="s">
        <v>4</v>
      </c>
      <c r="B118" s="116" t="s">
        <v>3</v>
      </c>
      <c r="C118" s="33">
        <v>8550</v>
      </c>
      <c r="D118" s="17">
        <f t="shared" si="7"/>
        <v>0</v>
      </c>
      <c r="E118" s="69">
        <v>8550</v>
      </c>
      <c r="F118" s="41">
        <v>0</v>
      </c>
      <c r="G118" s="17">
        <f t="shared" si="8"/>
        <v>0</v>
      </c>
      <c r="H118" s="78">
        <v>0</v>
      </c>
      <c r="I118" s="120">
        <v>0</v>
      </c>
      <c r="J118" s="17">
        <f t="shared" si="9"/>
        <v>0</v>
      </c>
      <c r="K118" s="12">
        <v>0</v>
      </c>
    </row>
    <row r="119" spans="1:11" ht="45" customHeight="1" thickBot="1" x14ac:dyDescent="0.3">
      <c r="A119" s="111" t="s">
        <v>2</v>
      </c>
      <c r="B119" s="117" t="s">
        <v>1</v>
      </c>
      <c r="C119" s="33">
        <v>41486</v>
      </c>
      <c r="D119" s="17">
        <f t="shared" si="7"/>
        <v>0</v>
      </c>
      <c r="E119" s="48">
        <v>41486</v>
      </c>
      <c r="F119" s="44">
        <v>42262</v>
      </c>
      <c r="G119" s="27">
        <f t="shared" si="8"/>
        <v>0</v>
      </c>
      <c r="H119" s="45">
        <v>42262</v>
      </c>
      <c r="I119" s="120">
        <v>42262</v>
      </c>
      <c r="J119" s="17">
        <f t="shared" si="9"/>
        <v>0</v>
      </c>
      <c r="K119" s="9">
        <v>42262</v>
      </c>
    </row>
    <row r="120" spans="1:11" ht="30" customHeight="1" thickBot="1" x14ac:dyDescent="0.3">
      <c r="A120" s="107" t="s">
        <v>0</v>
      </c>
      <c r="B120" s="108"/>
      <c r="C120" s="20">
        <v>4349011.3</v>
      </c>
      <c r="D120" s="66">
        <f>E120-C120</f>
        <v>81339.299999999814</v>
      </c>
      <c r="E120" s="66">
        <v>4430350.5999999996</v>
      </c>
      <c r="F120" s="20">
        <v>3740604.1</v>
      </c>
      <c r="G120" s="66">
        <f>H120-F120</f>
        <v>113269.5</v>
      </c>
      <c r="H120" s="92">
        <v>3853873.6</v>
      </c>
      <c r="I120" s="19">
        <v>3829962</v>
      </c>
      <c r="J120" s="66">
        <f>K120-I120</f>
        <v>93055.600000000093</v>
      </c>
      <c r="K120" s="66">
        <v>3923017.6</v>
      </c>
    </row>
    <row r="121" spans="1:11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</sheetData>
  <mergeCells count="8">
    <mergeCell ref="E1:H1"/>
    <mergeCell ref="A2:K2"/>
    <mergeCell ref="C4:E4"/>
    <mergeCell ref="A6:B6"/>
    <mergeCell ref="F4:H4"/>
    <mergeCell ref="I4:K4"/>
    <mergeCell ref="B4:B5"/>
    <mergeCell ref="A4:A5"/>
  </mergeCells>
  <pageMargins left="0.78740157480314965" right="0.39370078740157483" top="0.78740157480314965" bottom="0.78740157480314965" header="0.31496062992125984" footer="0.31496062992125984"/>
  <pageSetup paperSize="9" scale="67" firstPageNumber="380" fitToHeight="0" orientation="landscape" useFirstPageNumber="1" r:id="rId1"/>
  <headerFooter scaleWithDoc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0"/>
  <sheetViews>
    <sheetView tabSelected="1" zoomScale="96" zoomScaleNormal="96" workbookViewId="0">
      <selection activeCell="A9" sqref="A9"/>
    </sheetView>
  </sheetViews>
  <sheetFormatPr defaultColWidth="9.140625" defaultRowHeight="15" x14ac:dyDescent="0.25"/>
  <cols>
    <col min="1" max="1" width="65.28515625" style="54" customWidth="1"/>
    <col min="2" max="2" width="15.28515625" style="54" customWidth="1"/>
    <col min="3" max="3" width="15" style="54" customWidth="1"/>
    <col min="4" max="4" width="14" style="54" customWidth="1"/>
    <col min="5" max="5" width="15.28515625" style="54" customWidth="1"/>
    <col min="6" max="6" width="16.7109375" style="54" customWidth="1"/>
    <col min="7" max="7" width="15.5703125" style="54" customWidth="1"/>
    <col min="8" max="8" width="15.28515625" style="54" customWidth="1"/>
    <col min="9" max="9" width="15.7109375" style="54" customWidth="1"/>
    <col min="10" max="10" width="14.5703125" style="54" customWidth="1"/>
    <col min="11" max="11" width="15.42578125" style="54" customWidth="1"/>
    <col min="12" max="224" width="9.140625" style="54" customWidth="1"/>
    <col min="225" max="16384" width="9.140625" style="54"/>
  </cols>
  <sheetData>
    <row r="1" spans="1:11" x14ac:dyDescent="0.25">
      <c r="A1" s="55"/>
      <c r="B1" s="56"/>
      <c r="C1" s="148"/>
      <c r="D1" s="148"/>
      <c r="E1" s="148"/>
      <c r="F1" s="148"/>
      <c r="G1" s="56"/>
      <c r="H1" s="56"/>
      <c r="I1" s="55"/>
      <c r="J1" s="56"/>
      <c r="K1" s="56"/>
    </row>
    <row r="2" spans="1:11" ht="73.5" customHeight="1" x14ac:dyDescent="0.25">
      <c r="A2" s="147" t="s">
        <v>215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5.75" thickBot="1" x14ac:dyDescent="0.3">
      <c r="A3" s="57"/>
      <c r="B3" s="57"/>
      <c r="C3" s="53"/>
      <c r="D3" s="53"/>
      <c r="E3" s="53"/>
      <c r="F3" s="53"/>
      <c r="G3" s="53"/>
      <c r="H3" s="53"/>
      <c r="I3" s="53"/>
      <c r="J3" s="53"/>
      <c r="K3" s="57" t="s">
        <v>211</v>
      </c>
    </row>
    <row r="4" spans="1:11" ht="22.5" customHeight="1" thickBot="1" x14ac:dyDescent="0.3">
      <c r="A4" s="145" t="s">
        <v>202</v>
      </c>
      <c r="B4" s="143" t="s">
        <v>201</v>
      </c>
      <c r="C4" s="132" t="s">
        <v>205</v>
      </c>
      <c r="D4" s="133"/>
      <c r="E4" s="134"/>
      <c r="F4" s="137" t="s">
        <v>206</v>
      </c>
      <c r="G4" s="138"/>
      <c r="H4" s="139"/>
      <c r="I4" s="140" t="s">
        <v>207</v>
      </c>
      <c r="J4" s="141"/>
      <c r="K4" s="142"/>
    </row>
    <row r="5" spans="1:11" ht="47.25" customHeight="1" thickBot="1" x14ac:dyDescent="0.3">
      <c r="A5" s="146"/>
      <c r="B5" s="144"/>
      <c r="C5" s="71" t="s">
        <v>208</v>
      </c>
      <c r="D5" s="72" t="s">
        <v>204</v>
      </c>
      <c r="E5" s="71" t="s">
        <v>210</v>
      </c>
      <c r="F5" s="71" t="s">
        <v>208</v>
      </c>
      <c r="G5" s="72" t="s">
        <v>204</v>
      </c>
      <c r="H5" s="89" t="s">
        <v>209</v>
      </c>
      <c r="I5" s="71" t="s">
        <v>208</v>
      </c>
      <c r="J5" s="72" t="s">
        <v>204</v>
      </c>
      <c r="K5" s="71" t="s">
        <v>209</v>
      </c>
    </row>
    <row r="6" spans="1:11" customFormat="1" ht="30" customHeight="1" thickBot="1" x14ac:dyDescent="0.25">
      <c r="A6" s="149" t="s">
        <v>203</v>
      </c>
      <c r="B6" s="150"/>
      <c r="C6" s="73">
        <f>C7+C16+C26+C31+C34+C41+C52+C59+C64+C67+C72+C79+C86+C94+C98+C104</f>
        <v>1978211.9000000001</v>
      </c>
      <c r="D6" s="73">
        <f t="shared" ref="D6:K6" si="0">D7+D16+D26+D31+D34+D41+D52+D59+D64+D67+D72+D79+D86+D94+D98+D104</f>
        <v>0</v>
      </c>
      <c r="E6" s="73">
        <f t="shared" si="0"/>
        <v>1978211.9000000001</v>
      </c>
      <c r="F6" s="73">
        <f t="shared" si="0"/>
        <v>1636850.9999999998</v>
      </c>
      <c r="G6" s="73">
        <f t="shared" si="0"/>
        <v>5.8211213627146208E-11</v>
      </c>
      <c r="H6" s="73">
        <f t="shared" si="0"/>
        <v>1636850.9999999998</v>
      </c>
      <c r="I6" s="73">
        <f t="shared" si="0"/>
        <v>1683359.9</v>
      </c>
      <c r="J6" s="73">
        <f t="shared" si="0"/>
        <v>3.4930280889966525E-11</v>
      </c>
      <c r="K6" s="105">
        <f t="shared" si="0"/>
        <v>1683359.9</v>
      </c>
    </row>
    <row r="7" spans="1:11" ht="29.25" x14ac:dyDescent="0.25">
      <c r="A7" s="74" t="s">
        <v>200</v>
      </c>
      <c r="B7" s="75" t="s">
        <v>199</v>
      </c>
      <c r="C7" s="84">
        <f>C8+C10</f>
        <v>440626.20000000007</v>
      </c>
      <c r="D7" s="98">
        <f>E7-C7</f>
        <v>0</v>
      </c>
      <c r="E7" s="77">
        <f t="shared" ref="E7:K7" si="1">E8+E10</f>
        <v>440626.19999999995</v>
      </c>
      <c r="F7" s="84">
        <f t="shared" si="1"/>
        <v>381656.4</v>
      </c>
      <c r="G7" s="76">
        <f t="shared" si="1"/>
        <v>1.1645795439108042E-11</v>
      </c>
      <c r="H7" s="25">
        <f t="shared" si="1"/>
        <v>381656.39999999997</v>
      </c>
      <c r="I7" s="79">
        <f t="shared" si="1"/>
        <v>394170.69999999995</v>
      </c>
      <c r="J7" s="76">
        <f t="shared" si="1"/>
        <v>3.4930280889966525E-11</v>
      </c>
      <c r="K7" s="25">
        <f t="shared" si="1"/>
        <v>394170.7</v>
      </c>
    </row>
    <row r="8" spans="1:11" ht="30" x14ac:dyDescent="0.25">
      <c r="A8" s="10" t="s">
        <v>28</v>
      </c>
      <c r="B8" s="11" t="s">
        <v>198</v>
      </c>
      <c r="C8" s="85">
        <f t="shared" ref="C8:D8" si="2">C9</f>
        <v>35.4</v>
      </c>
      <c r="D8" s="58">
        <f t="shared" si="2"/>
        <v>0.10000000000000142</v>
      </c>
      <c r="E8" s="69">
        <f>E9</f>
        <v>35.5</v>
      </c>
      <c r="F8" s="85">
        <f t="shared" ref="F8:K8" si="3">F9</f>
        <v>42.8</v>
      </c>
      <c r="G8" s="58">
        <f t="shared" si="3"/>
        <v>-6.6999999999999957</v>
      </c>
      <c r="H8" s="78">
        <f t="shared" si="3"/>
        <v>36.1</v>
      </c>
      <c r="I8" s="80">
        <f t="shared" si="3"/>
        <v>42.8</v>
      </c>
      <c r="J8" s="58">
        <f t="shared" si="3"/>
        <v>-6.0999999999999943</v>
      </c>
      <c r="K8" s="78">
        <f t="shared" si="3"/>
        <v>36.700000000000003</v>
      </c>
    </row>
    <row r="9" spans="1:11" ht="20.25" customHeight="1" x14ac:dyDescent="0.25">
      <c r="A9" s="10" t="s">
        <v>197</v>
      </c>
      <c r="B9" s="11" t="s">
        <v>196</v>
      </c>
      <c r="C9" s="85">
        <v>35.4</v>
      </c>
      <c r="D9" s="58">
        <f>E9-C9</f>
        <v>0.10000000000000142</v>
      </c>
      <c r="E9" s="69">
        <v>35.5</v>
      </c>
      <c r="F9" s="85">
        <v>42.8</v>
      </c>
      <c r="G9" s="58">
        <f>H9-F9</f>
        <v>-6.6999999999999957</v>
      </c>
      <c r="H9" s="78">
        <v>36.1</v>
      </c>
      <c r="I9" s="103">
        <v>42.8</v>
      </c>
      <c r="J9" s="58">
        <f>K9-I9</f>
        <v>-6.0999999999999943</v>
      </c>
      <c r="K9" s="78">
        <v>36.700000000000003</v>
      </c>
    </row>
    <row r="10" spans="1:11" ht="22.5" customHeight="1" x14ac:dyDescent="0.25">
      <c r="A10" s="10" t="s">
        <v>24</v>
      </c>
      <c r="B10" s="11" t="s">
        <v>195</v>
      </c>
      <c r="C10" s="85">
        <f>C11+C12+C13+C14+C15</f>
        <v>440590.80000000005</v>
      </c>
      <c r="D10" s="58">
        <f t="shared" ref="D10:K10" si="4">D11+D12+D13+D14+D15</f>
        <v>-0.1000000000349246</v>
      </c>
      <c r="E10" s="69">
        <f t="shared" si="4"/>
        <v>440590.69999999995</v>
      </c>
      <c r="F10" s="85">
        <f t="shared" si="4"/>
        <v>381613.60000000003</v>
      </c>
      <c r="G10" s="58">
        <f t="shared" si="4"/>
        <v>6.7000000000116415</v>
      </c>
      <c r="H10" s="78">
        <f t="shared" si="4"/>
        <v>381620.3</v>
      </c>
      <c r="I10" s="80">
        <f t="shared" si="4"/>
        <v>394127.89999999997</v>
      </c>
      <c r="J10" s="58">
        <f t="shared" si="4"/>
        <v>6.1000000000349246</v>
      </c>
      <c r="K10" s="78">
        <f t="shared" si="4"/>
        <v>394134</v>
      </c>
    </row>
    <row r="11" spans="1:11" ht="30" x14ac:dyDescent="0.25">
      <c r="A11" s="10" t="s">
        <v>2</v>
      </c>
      <c r="B11" s="11" t="s">
        <v>194</v>
      </c>
      <c r="C11" s="85">
        <v>48458</v>
      </c>
      <c r="D11" s="58">
        <f t="shared" ref="D11:D76" si="5">E11-C11</f>
        <v>0</v>
      </c>
      <c r="E11" s="69">
        <v>48458</v>
      </c>
      <c r="F11" s="85">
        <v>49252</v>
      </c>
      <c r="G11" s="58">
        <f t="shared" ref="G11:G76" si="6">H11-F11</f>
        <v>0</v>
      </c>
      <c r="H11" s="78">
        <v>49252</v>
      </c>
      <c r="I11" s="103">
        <v>49252</v>
      </c>
      <c r="J11" s="58">
        <f t="shared" ref="J11:J76" si="7">K11-I11</f>
        <v>0</v>
      </c>
      <c r="K11" s="78">
        <v>49252</v>
      </c>
    </row>
    <row r="12" spans="1:11" ht="30" x14ac:dyDescent="0.25">
      <c r="A12" s="10" t="s">
        <v>193</v>
      </c>
      <c r="B12" s="11" t="s">
        <v>192</v>
      </c>
      <c r="C12" s="85">
        <v>295916.7</v>
      </c>
      <c r="D12" s="58">
        <f t="shared" si="5"/>
        <v>-0.1000000000349246</v>
      </c>
      <c r="E12" s="69">
        <v>295916.59999999998</v>
      </c>
      <c r="F12" s="85">
        <v>253058.4</v>
      </c>
      <c r="G12" s="58">
        <f t="shared" si="6"/>
        <v>6.7000000000116415</v>
      </c>
      <c r="H12" s="78">
        <v>253065.1</v>
      </c>
      <c r="I12" s="103">
        <v>264073.3</v>
      </c>
      <c r="J12" s="58">
        <f t="shared" si="7"/>
        <v>6.1000000000349246</v>
      </c>
      <c r="K12" s="78">
        <v>264079.40000000002</v>
      </c>
    </row>
    <row r="13" spans="1:11" ht="30" x14ac:dyDescent="0.25">
      <c r="A13" s="10" t="s">
        <v>191</v>
      </c>
      <c r="B13" s="11" t="s">
        <v>190</v>
      </c>
      <c r="C13" s="85">
        <v>82370.600000000006</v>
      </c>
      <c r="D13" s="58">
        <f t="shared" si="5"/>
        <v>0</v>
      </c>
      <c r="E13" s="69">
        <v>82370.600000000006</v>
      </c>
      <c r="F13" s="85">
        <v>75707.399999999994</v>
      </c>
      <c r="G13" s="58">
        <f t="shared" si="6"/>
        <v>0</v>
      </c>
      <c r="H13" s="78">
        <v>75707.399999999994</v>
      </c>
      <c r="I13" s="103">
        <v>77206.8</v>
      </c>
      <c r="J13" s="58">
        <f t="shared" si="7"/>
        <v>0</v>
      </c>
      <c r="K13" s="12">
        <v>77206.8</v>
      </c>
    </row>
    <row r="14" spans="1:11" ht="30" x14ac:dyDescent="0.25">
      <c r="A14" s="10" t="s">
        <v>189</v>
      </c>
      <c r="B14" s="11" t="s">
        <v>188</v>
      </c>
      <c r="C14" s="85">
        <v>11910.8</v>
      </c>
      <c r="D14" s="58">
        <f t="shared" si="5"/>
        <v>0</v>
      </c>
      <c r="E14" s="69">
        <v>11910.8</v>
      </c>
      <c r="F14" s="85">
        <v>3595.8</v>
      </c>
      <c r="G14" s="58">
        <f t="shared" si="6"/>
        <v>0</v>
      </c>
      <c r="H14" s="78">
        <v>3595.8</v>
      </c>
      <c r="I14" s="103">
        <v>3595.8</v>
      </c>
      <c r="J14" s="58">
        <f t="shared" si="7"/>
        <v>0</v>
      </c>
      <c r="K14" s="12">
        <v>3595.8</v>
      </c>
    </row>
    <row r="15" spans="1:11" ht="30" x14ac:dyDescent="0.25">
      <c r="A15" s="10" t="s">
        <v>187</v>
      </c>
      <c r="B15" s="11" t="s">
        <v>186</v>
      </c>
      <c r="C15" s="85">
        <v>1934.7</v>
      </c>
      <c r="D15" s="58">
        <f t="shared" si="5"/>
        <v>0</v>
      </c>
      <c r="E15" s="69">
        <v>1934.7</v>
      </c>
      <c r="F15" s="85">
        <v>0</v>
      </c>
      <c r="G15" s="58">
        <f t="shared" si="6"/>
        <v>0</v>
      </c>
      <c r="H15" s="78">
        <v>0</v>
      </c>
      <c r="I15" s="103">
        <v>0</v>
      </c>
      <c r="J15" s="58">
        <f t="shared" si="7"/>
        <v>0</v>
      </c>
      <c r="K15" s="12">
        <v>0</v>
      </c>
    </row>
    <row r="16" spans="1:11" ht="29.25" x14ac:dyDescent="0.25">
      <c r="A16" s="59" t="s">
        <v>185</v>
      </c>
      <c r="B16" s="60" t="s">
        <v>184</v>
      </c>
      <c r="C16" s="86">
        <v>647382.5</v>
      </c>
      <c r="D16" s="58">
        <f t="shared" si="5"/>
        <v>0</v>
      </c>
      <c r="E16" s="70">
        <f>E17+E19</f>
        <v>647382.50000000012</v>
      </c>
      <c r="F16" s="86">
        <v>605066.5</v>
      </c>
      <c r="G16" s="61">
        <f>G17+G19</f>
        <v>4.6565418188038166E-11</v>
      </c>
      <c r="H16" s="9">
        <f>H17+H19</f>
        <v>605066.5</v>
      </c>
      <c r="I16" s="81">
        <v>612335.80000000005</v>
      </c>
      <c r="J16" s="58">
        <f t="shared" si="7"/>
        <v>0</v>
      </c>
      <c r="K16" s="9">
        <f>K17+K19</f>
        <v>612335.80000000005</v>
      </c>
    </row>
    <row r="17" spans="1:11" ht="30" x14ac:dyDescent="0.25">
      <c r="A17" s="10" t="s">
        <v>72</v>
      </c>
      <c r="B17" s="11" t="s">
        <v>183</v>
      </c>
      <c r="C17" s="85">
        <v>44.8</v>
      </c>
      <c r="D17" s="58">
        <f t="shared" si="5"/>
        <v>0.40000000000000568</v>
      </c>
      <c r="E17" s="69">
        <f>E18</f>
        <v>45.2</v>
      </c>
      <c r="F17" s="85">
        <v>28.8</v>
      </c>
      <c r="G17" s="58">
        <f t="shared" si="6"/>
        <v>0.69999999999999929</v>
      </c>
      <c r="H17" s="78">
        <f>H18</f>
        <v>29.5</v>
      </c>
      <c r="I17" s="103">
        <v>29.1</v>
      </c>
      <c r="J17" s="58">
        <f t="shared" si="7"/>
        <v>-0.5</v>
      </c>
      <c r="K17" s="78">
        <f>K18</f>
        <v>28.6</v>
      </c>
    </row>
    <row r="18" spans="1:11" ht="30" x14ac:dyDescent="0.25">
      <c r="A18" s="10" t="s">
        <v>182</v>
      </c>
      <c r="B18" s="11" t="s">
        <v>181</v>
      </c>
      <c r="C18" s="85">
        <v>44.8</v>
      </c>
      <c r="D18" s="58">
        <f t="shared" si="5"/>
        <v>0.40000000000000568</v>
      </c>
      <c r="E18" s="69">
        <v>45.2</v>
      </c>
      <c r="F18" s="85">
        <v>28.8</v>
      </c>
      <c r="G18" s="58">
        <f t="shared" si="6"/>
        <v>0.69999999999999929</v>
      </c>
      <c r="H18" s="78">
        <v>29.5</v>
      </c>
      <c r="I18" s="103">
        <v>29.1</v>
      </c>
      <c r="J18" s="58">
        <f t="shared" si="7"/>
        <v>-0.5</v>
      </c>
      <c r="K18" s="78">
        <v>28.6</v>
      </c>
    </row>
    <row r="19" spans="1:11" ht="27" customHeight="1" x14ac:dyDescent="0.25">
      <c r="A19" s="10" t="s">
        <v>24</v>
      </c>
      <c r="B19" s="11" t="s">
        <v>180</v>
      </c>
      <c r="C19" s="85">
        <v>647337.69999999995</v>
      </c>
      <c r="D19" s="58">
        <f t="shared" si="5"/>
        <v>-0.39999999979045242</v>
      </c>
      <c r="E19" s="69">
        <f>E20+E21+E22+E23+E24+E25</f>
        <v>647337.30000000016</v>
      </c>
      <c r="F19" s="85">
        <v>605037.69999999995</v>
      </c>
      <c r="G19" s="58">
        <f t="shared" si="6"/>
        <v>-0.69999999995343387</v>
      </c>
      <c r="H19" s="78">
        <f>H20+H21+H22+H23+H24+H25</f>
        <v>605037</v>
      </c>
      <c r="I19" s="103">
        <v>612306.69999999995</v>
      </c>
      <c r="J19" s="58">
        <f t="shared" si="7"/>
        <v>0.50000000011641532</v>
      </c>
      <c r="K19" s="78">
        <f>K20+K21+K22+K23+K24+K25</f>
        <v>612307.20000000007</v>
      </c>
    </row>
    <row r="20" spans="1:11" ht="30" x14ac:dyDescent="0.25">
      <c r="A20" s="10" t="s">
        <v>2</v>
      </c>
      <c r="B20" s="11" t="s">
        <v>179</v>
      </c>
      <c r="C20" s="85">
        <v>29467</v>
      </c>
      <c r="D20" s="58">
        <f t="shared" si="5"/>
        <v>0</v>
      </c>
      <c r="E20" s="69">
        <v>29467</v>
      </c>
      <c r="F20" s="85">
        <v>30178</v>
      </c>
      <c r="G20" s="58">
        <f t="shared" si="6"/>
        <v>0</v>
      </c>
      <c r="H20" s="78">
        <v>30178</v>
      </c>
      <c r="I20" s="103">
        <v>30178</v>
      </c>
      <c r="J20" s="58">
        <f t="shared" si="7"/>
        <v>0</v>
      </c>
      <c r="K20" s="78">
        <v>30178</v>
      </c>
    </row>
    <row r="21" spans="1:11" ht="30" x14ac:dyDescent="0.25">
      <c r="A21" s="10" t="s">
        <v>178</v>
      </c>
      <c r="B21" s="11" t="s">
        <v>177</v>
      </c>
      <c r="C21" s="85">
        <v>108390.6</v>
      </c>
      <c r="D21" s="58">
        <f t="shared" si="5"/>
        <v>0</v>
      </c>
      <c r="E21" s="69">
        <v>108390.6</v>
      </c>
      <c r="F21" s="85">
        <v>106170.9</v>
      </c>
      <c r="G21" s="58">
        <f t="shared" si="6"/>
        <v>0</v>
      </c>
      <c r="H21" s="78">
        <v>106170.9</v>
      </c>
      <c r="I21" s="103">
        <v>106825.3</v>
      </c>
      <c r="J21" s="58">
        <f t="shared" si="7"/>
        <v>0</v>
      </c>
      <c r="K21" s="12">
        <v>106825.3</v>
      </c>
    </row>
    <row r="22" spans="1:11" ht="30" x14ac:dyDescent="0.25">
      <c r="A22" s="10" t="s">
        <v>176</v>
      </c>
      <c r="B22" s="11" t="s">
        <v>175</v>
      </c>
      <c r="C22" s="85">
        <v>176885.6</v>
      </c>
      <c r="D22" s="58">
        <f t="shared" si="5"/>
        <v>-0.39999999999417923</v>
      </c>
      <c r="E22" s="69">
        <v>176885.2</v>
      </c>
      <c r="F22" s="85">
        <v>167697.1</v>
      </c>
      <c r="G22" s="58">
        <f t="shared" si="6"/>
        <v>-0.70000000001164153</v>
      </c>
      <c r="H22" s="78">
        <v>167696.4</v>
      </c>
      <c r="I22" s="103">
        <v>169972.6</v>
      </c>
      <c r="J22" s="58">
        <f t="shared" si="7"/>
        <v>0.5</v>
      </c>
      <c r="K22" s="78">
        <v>169973.1</v>
      </c>
    </row>
    <row r="23" spans="1:11" ht="30" x14ac:dyDescent="0.25">
      <c r="A23" s="10" t="s">
        <v>174</v>
      </c>
      <c r="B23" s="11" t="s">
        <v>173</v>
      </c>
      <c r="C23" s="85">
        <v>1607.9</v>
      </c>
      <c r="D23" s="58">
        <f t="shared" si="5"/>
        <v>0</v>
      </c>
      <c r="E23" s="69">
        <v>1607.9</v>
      </c>
      <c r="F23" s="85">
        <v>0</v>
      </c>
      <c r="G23" s="58">
        <f t="shared" si="6"/>
        <v>0</v>
      </c>
      <c r="H23" s="78">
        <v>0</v>
      </c>
      <c r="I23" s="103">
        <v>0</v>
      </c>
      <c r="J23" s="58">
        <f t="shared" si="7"/>
        <v>0</v>
      </c>
      <c r="K23" s="78">
        <v>0</v>
      </c>
    </row>
    <row r="24" spans="1:11" ht="30" x14ac:dyDescent="0.25">
      <c r="A24" s="10" t="s">
        <v>172</v>
      </c>
      <c r="B24" s="11" t="s">
        <v>171</v>
      </c>
      <c r="C24" s="85">
        <v>300824.2</v>
      </c>
      <c r="D24" s="58">
        <f t="shared" si="5"/>
        <v>0</v>
      </c>
      <c r="E24" s="69">
        <v>300824.2</v>
      </c>
      <c r="F24" s="85">
        <v>273076.90000000002</v>
      </c>
      <c r="G24" s="58">
        <f t="shared" si="6"/>
        <v>0</v>
      </c>
      <c r="H24" s="78">
        <v>273076.90000000002</v>
      </c>
      <c r="I24" s="103">
        <v>276079.5</v>
      </c>
      <c r="J24" s="58">
        <f t="shared" si="7"/>
        <v>0</v>
      </c>
      <c r="K24" s="12">
        <v>276079.5</v>
      </c>
    </row>
    <row r="25" spans="1:11" ht="30" x14ac:dyDescent="0.25">
      <c r="A25" s="10" t="s">
        <v>170</v>
      </c>
      <c r="B25" s="11" t="s">
        <v>169</v>
      </c>
      <c r="C25" s="85">
        <v>30162.400000000001</v>
      </c>
      <c r="D25" s="58">
        <f t="shared" si="5"/>
        <v>0</v>
      </c>
      <c r="E25" s="69">
        <v>30162.400000000001</v>
      </c>
      <c r="F25" s="85">
        <v>27914.799999999999</v>
      </c>
      <c r="G25" s="58">
        <f t="shared" si="6"/>
        <v>0</v>
      </c>
      <c r="H25" s="78">
        <v>27914.799999999999</v>
      </c>
      <c r="I25" s="103">
        <v>29251.3</v>
      </c>
      <c r="J25" s="58">
        <f t="shared" si="7"/>
        <v>0</v>
      </c>
      <c r="K25" s="12">
        <v>29251.3</v>
      </c>
    </row>
    <row r="26" spans="1:11" ht="29.25" x14ac:dyDescent="0.25">
      <c r="A26" s="59" t="s">
        <v>168</v>
      </c>
      <c r="B26" s="60" t="s">
        <v>167</v>
      </c>
      <c r="C26" s="86">
        <v>5784</v>
      </c>
      <c r="D26" s="58">
        <f t="shared" si="5"/>
        <v>0</v>
      </c>
      <c r="E26" s="70">
        <f>E27</f>
        <v>5784</v>
      </c>
      <c r="F26" s="86">
        <v>2281</v>
      </c>
      <c r="G26" s="58">
        <f t="shared" si="6"/>
        <v>0</v>
      </c>
      <c r="H26" s="9">
        <f>H27</f>
        <v>2281</v>
      </c>
      <c r="I26" s="81">
        <v>5514</v>
      </c>
      <c r="J26" s="58">
        <f t="shared" si="7"/>
        <v>0</v>
      </c>
      <c r="K26" s="9">
        <f>K27</f>
        <v>5514</v>
      </c>
    </row>
    <row r="27" spans="1:11" ht="27" customHeight="1" x14ac:dyDescent="0.25">
      <c r="A27" s="10" t="s">
        <v>24</v>
      </c>
      <c r="B27" s="11" t="s">
        <v>166</v>
      </c>
      <c r="C27" s="85">
        <v>5784</v>
      </c>
      <c r="D27" s="58">
        <f t="shared" si="5"/>
        <v>0</v>
      </c>
      <c r="E27" s="69">
        <f>E28+E29+E30</f>
        <v>5784</v>
      </c>
      <c r="F27" s="85">
        <v>2281</v>
      </c>
      <c r="G27" s="58">
        <f t="shared" si="6"/>
        <v>0</v>
      </c>
      <c r="H27" s="78">
        <f>H28+H29+H30</f>
        <v>2281</v>
      </c>
      <c r="I27" s="103">
        <v>5514</v>
      </c>
      <c r="J27" s="58">
        <f t="shared" si="7"/>
        <v>0</v>
      </c>
      <c r="K27" s="78">
        <f>K28+K29+K30</f>
        <v>5514</v>
      </c>
    </row>
    <row r="28" spans="1:11" ht="105" x14ac:dyDescent="0.25">
      <c r="A28" s="10" t="s">
        <v>165</v>
      </c>
      <c r="B28" s="11" t="s">
        <v>164</v>
      </c>
      <c r="C28" s="85">
        <v>2196.8000000000002</v>
      </c>
      <c r="D28" s="58">
        <f t="shared" si="5"/>
        <v>0</v>
      </c>
      <c r="E28" s="69">
        <v>2196.8000000000002</v>
      </c>
      <c r="F28" s="85">
        <v>781</v>
      </c>
      <c r="G28" s="58">
        <f t="shared" si="6"/>
        <v>0</v>
      </c>
      <c r="H28" s="78">
        <v>781</v>
      </c>
      <c r="I28" s="103">
        <v>14</v>
      </c>
      <c r="J28" s="58">
        <f t="shared" si="7"/>
        <v>0</v>
      </c>
      <c r="K28" s="12">
        <v>14</v>
      </c>
    </row>
    <row r="29" spans="1:11" ht="75" x14ac:dyDescent="0.25">
      <c r="A29" s="10" t="s">
        <v>163</v>
      </c>
      <c r="B29" s="11" t="s">
        <v>162</v>
      </c>
      <c r="C29" s="85">
        <v>87.2</v>
      </c>
      <c r="D29" s="58">
        <f t="shared" si="5"/>
        <v>0</v>
      </c>
      <c r="E29" s="69">
        <v>87.2</v>
      </c>
      <c r="F29" s="85">
        <v>0</v>
      </c>
      <c r="G29" s="58">
        <f t="shared" si="6"/>
        <v>0</v>
      </c>
      <c r="H29" s="78">
        <v>0</v>
      </c>
      <c r="I29" s="103">
        <v>0</v>
      </c>
      <c r="J29" s="58">
        <f t="shared" si="7"/>
        <v>0</v>
      </c>
      <c r="K29" s="12">
        <v>0</v>
      </c>
    </row>
    <row r="30" spans="1:11" ht="45" x14ac:dyDescent="0.25">
      <c r="A30" s="10" t="s">
        <v>161</v>
      </c>
      <c r="B30" s="11" t="s">
        <v>160</v>
      </c>
      <c r="C30" s="85">
        <v>3500</v>
      </c>
      <c r="D30" s="58">
        <f t="shared" si="5"/>
        <v>0</v>
      </c>
      <c r="E30" s="69">
        <v>3500</v>
      </c>
      <c r="F30" s="85">
        <v>1500</v>
      </c>
      <c r="G30" s="58">
        <f t="shared" si="6"/>
        <v>0</v>
      </c>
      <c r="H30" s="78">
        <v>1500</v>
      </c>
      <c r="I30" s="103">
        <v>5500</v>
      </c>
      <c r="J30" s="58">
        <f t="shared" si="7"/>
        <v>0</v>
      </c>
      <c r="K30" s="12">
        <v>5500</v>
      </c>
    </row>
    <row r="31" spans="1:11" ht="28.5" x14ac:dyDescent="0.25">
      <c r="A31" s="7" t="s">
        <v>159</v>
      </c>
      <c r="B31" s="8" t="s">
        <v>158</v>
      </c>
      <c r="C31" s="43">
        <v>1864</v>
      </c>
      <c r="D31" s="58">
        <f t="shared" si="5"/>
        <v>0</v>
      </c>
      <c r="E31" s="48">
        <v>1864</v>
      </c>
      <c r="F31" s="43">
        <v>404</v>
      </c>
      <c r="G31" s="58">
        <f t="shared" si="6"/>
        <v>0</v>
      </c>
      <c r="H31" s="26">
        <v>404</v>
      </c>
      <c r="I31" s="81">
        <v>404</v>
      </c>
      <c r="J31" s="58">
        <f t="shared" si="7"/>
        <v>0</v>
      </c>
      <c r="K31" s="9">
        <v>404</v>
      </c>
    </row>
    <row r="32" spans="1:11" ht="24.75" customHeight="1" x14ac:dyDescent="0.25">
      <c r="A32" s="10" t="s">
        <v>24</v>
      </c>
      <c r="B32" s="11" t="s">
        <v>157</v>
      </c>
      <c r="C32" s="85">
        <v>1864</v>
      </c>
      <c r="D32" s="58">
        <f t="shared" si="5"/>
        <v>0</v>
      </c>
      <c r="E32" s="69">
        <v>1864</v>
      </c>
      <c r="F32" s="85">
        <v>404</v>
      </c>
      <c r="G32" s="58">
        <f t="shared" si="6"/>
        <v>0</v>
      </c>
      <c r="H32" s="78">
        <v>404</v>
      </c>
      <c r="I32" s="103">
        <v>404</v>
      </c>
      <c r="J32" s="58">
        <f t="shared" si="7"/>
        <v>0</v>
      </c>
      <c r="K32" s="12">
        <v>404</v>
      </c>
    </row>
    <row r="33" spans="1:11" ht="30" x14ac:dyDescent="0.25">
      <c r="A33" s="10" t="s">
        <v>2</v>
      </c>
      <c r="B33" s="11" t="s">
        <v>156</v>
      </c>
      <c r="C33" s="85">
        <v>1864</v>
      </c>
      <c r="D33" s="58">
        <f t="shared" si="5"/>
        <v>0</v>
      </c>
      <c r="E33" s="69">
        <v>1864</v>
      </c>
      <c r="F33" s="85">
        <v>404</v>
      </c>
      <c r="G33" s="58">
        <f t="shared" si="6"/>
        <v>0</v>
      </c>
      <c r="H33" s="78">
        <v>404</v>
      </c>
      <c r="I33" s="103">
        <v>404</v>
      </c>
      <c r="J33" s="58">
        <f t="shared" si="7"/>
        <v>0</v>
      </c>
      <c r="K33" s="12">
        <v>404</v>
      </c>
    </row>
    <row r="34" spans="1:11" ht="29.25" x14ac:dyDescent="0.25">
      <c r="A34" s="59" t="s">
        <v>155</v>
      </c>
      <c r="B34" s="60" t="s">
        <v>154</v>
      </c>
      <c r="C34" s="86">
        <v>2485.1</v>
      </c>
      <c r="D34" s="58">
        <f t="shared" si="5"/>
        <v>0</v>
      </c>
      <c r="E34" s="70">
        <f>E35+E37</f>
        <v>2485.1</v>
      </c>
      <c r="F34" s="86">
        <v>1779.4</v>
      </c>
      <c r="G34" s="58">
        <f t="shared" si="6"/>
        <v>0</v>
      </c>
      <c r="H34" s="9">
        <f>H35+H37</f>
        <v>1779.4</v>
      </c>
      <c r="I34" s="81">
        <v>1779.4</v>
      </c>
      <c r="J34" s="58">
        <f t="shared" si="7"/>
        <v>0</v>
      </c>
      <c r="K34" s="9">
        <f>K35+K37</f>
        <v>1779.4</v>
      </c>
    </row>
    <row r="35" spans="1:11" ht="30" x14ac:dyDescent="0.25">
      <c r="A35" s="10" t="s">
        <v>72</v>
      </c>
      <c r="B35" s="11" t="s">
        <v>153</v>
      </c>
      <c r="C35" s="85">
        <v>265.3</v>
      </c>
      <c r="D35" s="58">
        <f t="shared" si="5"/>
        <v>-5.4000000000000341</v>
      </c>
      <c r="E35" s="69">
        <f>E36</f>
        <v>259.89999999999998</v>
      </c>
      <c r="F35" s="85">
        <v>295.3</v>
      </c>
      <c r="G35" s="58">
        <f t="shared" si="6"/>
        <v>0</v>
      </c>
      <c r="H35" s="78">
        <f>H36</f>
        <v>295.3</v>
      </c>
      <c r="I35" s="103">
        <v>295.3</v>
      </c>
      <c r="J35" s="58">
        <f t="shared" si="7"/>
        <v>0</v>
      </c>
      <c r="K35" s="78">
        <f>K36</f>
        <v>295.3</v>
      </c>
    </row>
    <row r="36" spans="1:11" ht="60" x14ac:dyDescent="0.25">
      <c r="A36" s="10" t="s">
        <v>152</v>
      </c>
      <c r="B36" s="11" t="s">
        <v>151</v>
      </c>
      <c r="C36" s="85">
        <v>265.3</v>
      </c>
      <c r="D36" s="58">
        <f t="shared" si="5"/>
        <v>-5.4000000000000341</v>
      </c>
      <c r="E36" s="69">
        <v>259.89999999999998</v>
      </c>
      <c r="F36" s="85">
        <v>295.3</v>
      </c>
      <c r="G36" s="58">
        <f t="shared" si="6"/>
        <v>0</v>
      </c>
      <c r="H36" s="78">
        <v>295.3</v>
      </c>
      <c r="I36" s="103">
        <v>295.3</v>
      </c>
      <c r="J36" s="58">
        <f t="shared" si="7"/>
        <v>0</v>
      </c>
      <c r="K36" s="78">
        <v>295.3</v>
      </c>
    </row>
    <row r="37" spans="1:11" ht="26.25" customHeight="1" x14ac:dyDescent="0.25">
      <c r="A37" s="10" t="s">
        <v>24</v>
      </c>
      <c r="B37" s="11" t="s">
        <v>150</v>
      </c>
      <c r="C37" s="85">
        <v>2219.8000000000002</v>
      </c>
      <c r="D37" s="58">
        <f t="shared" si="5"/>
        <v>5.3999999999996362</v>
      </c>
      <c r="E37" s="69">
        <f>E38+E39+E40</f>
        <v>2225.1999999999998</v>
      </c>
      <c r="F37" s="85">
        <v>1484.1</v>
      </c>
      <c r="G37" s="58">
        <f t="shared" si="6"/>
        <v>0</v>
      </c>
      <c r="H37" s="78">
        <f>H38+H39+H40</f>
        <v>1484.1000000000001</v>
      </c>
      <c r="I37" s="103">
        <v>1484.1</v>
      </c>
      <c r="J37" s="58">
        <f t="shared" si="7"/>
        <v>0</v>
      </c>
      <c r="K37" s="78">
        <f>K38+K39+K40</f>
        <v>1484.1000000000001</v>
      </c>
    </row>
    <row r="38" spans="1:11" ht="30" x14ac:dyDescent="0.25">
      <c r="A38" s="10" t="s">
        <v>149</v>
      </c>
      <c r="B38" s="11" t="s">
        <v>148</v>
      </c>
      <c r="C38" s="85">
        <v>144.9</v>
      </c>
      <c r="D38" s="58">
        <f t="shared" si="5"/>
        <v>0</v>
      </c>
      <c r="E38" s="69">
        <v>144.9</v>
      </c>
      <c r="F38" s="85">
        <v>144.9</v>
      </c>
      <c r="G38" s="58">
        <f t="shared" si="6"/>
        <v>0</v>
      </c>
      <c r="H38" s="78">
        <v>144.9</v>
      </c>
      <c r="I38" s="103">
        <v>144.9</v>
      </c>
      <c r="J38" s="58">
        <f t="shared" si="7"/>
        <v>0</v>
      </c>
      <c r="K38" s="78">
        <v>144.9</v>
      </c>
    </row>
    <row r="39" spans="1:11" ht="45" x14ac:dyDescent="0.25">
      <c r="A39" s="10" t="s">
        <v>147</v>
      </c>
      <c r="B39" s="11" t="s">
        <v>146</v>
      </c>
      <c r="C39" s="85">
        <v>735.7</v>
      </c>
      <c r="D39" s="58">
        <f t="shared" si="5"/>
        <v>5.3999999999999773</v>
      </c>
      <c r="E39" s="69">
        <v>741.1</v>
      </c>
      <c r="F39" s="85">
        <v>0</v>
      </c>
      <c r="G39" s="58">
        <f t="shared" si="6"/>
        <v>0</v>
      </c>
      <c r="H39" s="78">
        <v>0</v>
      </c>
      <c r="I39" s="103">
        <v>0</v>
      </c>
      <c r="J39" s="58">
        <f t="shared" si="7"/>
        <v>0</v>
      </c>
      <c r="K39" s="78">
        <v>0</v>
      </c>
    </row>
    <row r="40" spans="1:11" ht="105" x14ac:dyDescent="0.25">
      <c r="A40" s="10" t="s">
        <v>145</v>
      </c>
      <c r="B40" s="11" t="s">
        <v>144</v>
      </c>
      <c r="C40" s="85">
        <v>1339.2</v>
      </c>
      <c r="D40" s="58">
        <f t="shared" si="5"/>
        <v>0</v>
      </c>
      <c r="E40" s="69">
        <v>1339.2</v>
      </c>
      <c r="F40" s="85">
        <v>1339.2</v>
      </c>
      <c r="G40" s="58">
        <f t="shared" si="6"/>
        <v>0</v>
      </c>
      <c r="H40" s="78">
        <v>1339.2</v>
      </c>
      <c r="I40" s="103">
        <v>1339.2</v>
      </c>
      <c r="J40" s="58">
        <f t="shared" si="7"/>
        <v>0</v>
      </c>
      <c r="K40" s="78">
        <v>1339.2</v>
      </c>
    </row>
    <row r="41" spans="1:11" ht="43.5" x14ac:dyDescent="0.25">
      <c r="A41" s="59" t="s">
        <v>141</v>
      </c>
      <c r="B41" s="60" t="s">
        <v>140</v>
      </c>
      <c r="C41" s="86">
        <v>94300.9</v>
      </c>
      <c r="D41" s="58">
        <f t="shared" si="5"/>
        <v>0</v>
      </c>
      <c r="E41" s="70">
        <f>E44+E42</f>
        <v>94300.900000000023</v>
      </c>
      <c r="F41" s="86">
        <v>86691.4</v>
      </c>
      <c r="G41" s="58">
        <f t="shared" si="6"/>
        <v>0</v>
      </c>
      <c r="H41" s="9">
        <f>H44+H42</f>
        <v>86691.4</v>
      </c>
      <c r="I41" s="81">
        <v>87504.8</v>
      </c>
      <c r="J41" s="58">
        <f t="shared" si="7"/>
        <v>0</v>
      </c>
      <c r="K41" s="9">
        <f>K44+K42</f>
        <v>87504.8</v>
      </c>
    </row>
    <row r="42" spans="1:11" customFormat="1" ht="28.5" x14ac:dyDescent="0.2">
      <c r="A42" s="7" t="s">
        <v>28</v>
      </c>
      <c r="B42" s="8" t="s">
        <v>139</v>
      </c>
      <c r="C42" s="43">
        <f>C43</f>
        <v>0</v>
      </c>
      <c r="D42" s="21">
        <f t="shared" ref="D42:K42" si="8">D43</f>
        <v>4849.5</v>
      </c>
      <c r="E42" s="48">
        <f t="shared" si="8"/>
        <v>4849.5</v>
      </c>
      <c r="F42" s="43">
        <f t="shared" si="8"/>
        <v>0</v>
      </c>
      <c r="G42" s="21">
        <f t="shared" si="8"/>
        <v>3485.3</v>
      </c>
      <c r="H42" s="26">
        <f t="shared" si="8"/>
        <v>3485.3</v>
      </c>
      <c r="I42" s="35">
        <f t="shared" si="8"/>
        <v>0</v>
      </c>
      <c r="J42" s="21">
        <f t="shared" si="8"/>
        <v>3445</v>
      </c>
      <c r="K42" s="26">
        <f t="shared" si="8"/>
        <v>3445</v>
      </c>
    </row>
    <row r="43" spans="1:11" customFormat="1" ht="28.5" x14ac:dyDescent="0.25">
      <c r="A43" s="7" t="s">
        <v>138</v>
      </c>
      <c r="B43" s="8" t="s">
        <v>137</v>
      </c>
      <c r="C43" s="43">
        <v>0</v>
      </c>
      <c r="D43" s="17">
        <f t="shared" ref="D43" si="9">E43-C43</f>
        <v>4849.5</v>
      </c>
      <c r="E43" s="48">
        <v>4849.5</v>
      </c>
      <c r="F43" s="43">
        <v>0</v>
      </c>
      <c r="G43" s="17">
        <f t="shared" ref="G43" si="10">H43-F43</f>
        <v>3485.3</v>
      </c>
      <c r="H43" s="26">
        <v>3485.3</v>
      </c>
      <c r="I43" s="35">
        <v>0</v>
      </c>
      <c r="J43" s="17">
        <f t="shared" ref="J43" si="11">K43-I43</f>
        <v>3445</v>
      </c>
      <c r="K43" s="9">
        <v>3445</v>
      </c>
    </row>
    <row r="44" spans="1:11" ht="22.5" customHeight="1" x14ac:dyDescent="0.25">
      <c r="A44" s="10" t="s">
        <v>24</v>
      </c>
      <c r="B44" s="11" t="s">
        <v>136</v>
      </c>
      <c r="C44" s="85">
        <v>94300.9</v>
      </c>
      <c r="D44" s="58">
        <f t="shared" si="5"/>
        <v>-4849.4999999999709</v>
      </c>
      <c r="E44" s="69">
        <f>E45+E46+E47+E48+E49+E50+E51</f>
        <v>89451.400000000023</v>
      </c>
      <c r="F44" s="85">
        <v>86691.4</v>
      </c>
      <c r="G44" s="58">
        <f t="shared" si="6"/>
        <v>-3485.3000000000029</v>
      </c>
      <c r="H44" s="78">
        <f>H45+H46+H47+H48+H49+H50+H51</f>
        <v>83206.099999999991</v>
      </c>
      <c r="I44" s="103">
        <v>87504.8</v>
      </c>
      <c r="J44" s="58">
        <f t="shared" si="7"/>
        <v>-3445</v>
      </c>
      <c r="K44" s="78">
        <f>K45+K46+K47+K48+K49+K50+K51</f>
        <v>84059.8</v>
      </c>
    </row>
    <row r="45" spans="1:11" ht="30" x14ac:dyDescent="0.25">
      <c r="A45" s="10" t="s">
        <v>36</v>
      </c>
      <c r="B45" s="11" t="s">
        <v>135</v>
      </c>
      <c r="C45" s="85">
        <v>60889</v>
      </c>
      <c r="D45" s="58">
        <f t="shared" si="5"/>
        <v>1602.8000000000029</v>
      </c>
      <c r="E45" s="69">
        <v>62491.8</v>
      </c>
      <c r="F45" s="85">
        <v>60762</v>
      </c>
      <c r="G45" s="58">
        <f t="shared" si="6"/>
        <v>41.30000000000291</v>
      </c>
      <c r="H45" s="78">
        <v>60803.3</v>
      </c>
      <c r="I45" s="103">
        <v>60962</v>
      </c>
      <c r="J45" s="58">
        <f t="shared" si="7"/>
        <v>81.599999999998545</v>
      </c>
      <c r="K45" s="78">
        <v>61043.6</v>
      </c>
    </row>
    <row r="46" spans="1:11" ht="45" x14ac:dyDescent="0.25">
      <c r="A46" s="10" t="s">
        <v>134</v>
      </c>
      <c r="B46" s="11" t="s">
        <v>133</v>
      </c>
      <c r="C46" s="85">
        <v>23619.599999999999</v>
      </c>
      <c r="D46" s="58">
        <f t="shared" si="5"/>
        <v>-6452.2999999999993</v>
      </c>
      <c r="E46" s="69">
        <v>17167.3</v>
      </c>
      <c r="F46" s="85">
        <v>20272.2</v>
      </c>
      <c r="G46" s="58">
        <f t="shared" si="6"/>
        <v>-3526.6000000000022</v>
      </c>
      <c r="H46" s="78">
        <v>16745.599999999999</v>
      </c>
      <c r="I46" s="103">
        <v>19812.5</v>
      </c>
      <c r="J46" s="58">
        <f t="shared" si="7"/>
        <v>-3526.6000000000004</v>
      </c>
      <c r="K46" s="78">
        <v>16285.9</v>
      </c>
    </row>
    <row r="47" spans="1:11" ht="30" x14ac:dyDescent="0.25">
      <c r="A47" s="10" t="s">
        <v>132</v>
      </c>
      <c r="B47" s="11" t="s">
        <v>131</v>
      </c>
      <c r="C47" s="85">
        <v>899.6</v>
      </c>
      <c r="D47" s="58">
        <f t="shared" si="5"/>
        <v>0</v>
      </c>
      <c r="E47" s="69">
        <v>899.6</v>
      </c>
      <c r="F47" s="85">
        <v>0</v>
      </c>
      <c r="G47" s="58">
        <f t="shared" si="6"/>
        <v>0</v>
      </c>
      <c r="H47" s="78">
        <v>0</v>
      </c>
      <c r="I47" s="103">
        <v>0</v>
      </c>
      <c r="J47" s="58">
        <f t="shared" si="7"/>
        <v>0</v>
      </c>
      <c r="K47" s="78">
        <v>0</v>
      </c>
    </row>
    <row r="48" spans="1:11" ht="30" x14ac:dyDescent="0.25">
      <c r="A48" s="10" t="s">
        <v>130</v>
      </c>
      <c r="B48" s="11" t="s">
        <v>129</v>
      </c>
      <c r="C48" s="85">
        <v>1185.5</v>
      </c>
      <c r="D48" s="58">
        <f t="shared" si="5"/>
        <v>0</v>
      </c>
      <c r="E48" s="69">
        <v>1185.5</v>
      </c>
      <c r="F48" s="85">
        <v>0</v>
      </c>
      <c r="G48" s="58">
        <f t="shared" si="6"/>
        <v>0</v>
      </c>
      <c r="H48" s="78">
        <v>0</v>
      </c>
      <c r="I48" s="103">
        <v>0</v>
      </c>
      <c r="J48" s="58">
        <f t="shared" si="7"/>
        <v>0</v>
      </c>
      <c r="K48" s="78">
        <v>0</v>
      </c>
    </row>
    <row r="49" spans="1:11" ht="45" x14ac:dyDescent="0.25">
      <c r="A49" s="10" t="s">
        <v>128</v>
      </c>
      <c r="B49" s="11" t="s">
        <v>127</v>
      </c>
      <c r="C49" s="85">
        <v>1989.6</v>
      </c>
      <c r="D49" s="58">
        <f t="shared" si="5"/>
        <v>0</v>
      </c>
      <c r="E49" s="69">
        <v>1989.6</v>
      </c>
      <c r="F49" s="85">
        <v>400</v>
      </c>
      <c r="G49" s="58">
        <f t="shared" si="6"/>
        <v>0</v>
      </c>
      <c r="H49" s="78">
        <v>400</v>
      </c>
      <c r="I49" s="103">
        <v>1000</v>
      </c>
      <c r="J49" s="58">
        <f t="shared" si="7"/>
        <v>0</v>
      </c>
      <c r="K49" s="12">
        <v>1000</v>
      </c>
    </row>
    <row r="50" spans="1:11" ht="30" x14ac:dyDescent="0.25">
      <c r="A50" s="10" t="s">
        <v>126</v>
      </c>
      <c r="B50" s="11" t="s">
        <v>125</v>
      </c>
      <c r="C50" s="85">
        <v>894.5</v>
      </c>
      <c r="D50" s="58">
        <f t="shared" si="5"/>
        <v>0</v>
      </c>
      <c r="E50" s="69">
        <v>894.5</v>
      </c>
      <c r="F50" s="85">
        <v>0</v>
      </c>
      <c r="G50" s="58">
        <f t="shared" si="6"/>
        <v>0</v>
      </c>
      <c r="H50" s="78">
        <v>0</v>
      </c>
      <c r="I50" s="103">
        <v>0</v>
      </c>
      <c r="J50" s="58">
        <f t="shared" si="7"/>
        <v>0</v>
      </c>
      <c r="K50" s="12">
        <v>0</v>
      </c>
    </row>
    <row r="51" spans="1:11" ht="75" x14ac:dyDescent="0.25">
      <c r="A51" s="10" t="s">
        <v>124</v>
      </c>
      <c r="B51" s="11" t="s">
        <v>123</v>
      </c>
      <c r="C51" s="85">
        <v>4823.1000000000004</v>
      </c>
      <c r="D51" s="58">
        <f t="shared" si="5"/>
        <v>0</v>
      </c>
      <c r="E51" s="69">
        <v>4823.1000000000004</v>
      </c>
      <c r="F51" s="85">
        <v>5257.2</v>
      </c>
      <c r="G51" s="58">
        <f t="shared" si="6"/>
        <v>0</v>
      </c>
      <c r="H51" s="78">
        <v>5257.2</v>
      </c>
      <c r="I51" s="103">
        <v>5730.3</v>
      </c>
      <c r="J51" s="58">
        <f t="shared" si="7"/>
        <v>0</v>
      </c>
      <c r="K51" s="12">
        <v>5730.3</v>
      </c>
    </row>
    <row r="52" spans="1:11" ht="29.25" x14ac:dyDescent="0.25">
      <c r="A52" s="59" t="s">
        <v>122</v>
      </c>
      <c r="B52" s="60" t="s">
        <v>121</v>
      </c>
      <c r="C52" s="86">
        <v>10560</v>
      </c>
      <c r="D52" s="58">
        <f t="shared" si="5"/>
        <v>0</v>
      </c>
      <c r="E52" s="70">
        <v>10560</v>
      </c>
      <c r="F52" s="86">
        <v>7273.4</v>
      </c>
      <c r="G52" s="58">
        <f t="shared" si="6"/>
        <v>0</v>
      </c>
      <c r="H52" s="9">
        <v>7273.4</v>
      </c>
      <c r="I52" s="81">
        <v>7468</v>
      </c>
      <c r="J52" s="58">
        <f t="shared" si="7"/>
        <v>0</v>
      </c>
      <c r="K52" s="9">
        <v>7468</v>
      </c>
    </row>
    <row r="53" spans="1:11" x14ac:dyDescent="0.25">
      <c r="A53" s="10" t="s">
        <v>24</v>
      </c>
      <c r="B53" s="11" t="s">
        <v>120</v>
      </c>
      <c r="C53" s="85">
        <v>10560</v>
      </c>
      <c r="D53" s="58">
        <f t="shared" si="5"/>
        <v>0</v>
      </c>
      <c r="E53" s="69">
        <v>10560</v>
      </c>
      <c r="F53" s="85">
        <v>7273.4</v>
      </c>
      <c r="G53" s="58">
        <f t="shared" si="6"/>
        <v>0</v>
      </c>
      <c r="H53" s="78">
        <v>7273.4</v>
      </c>
      <c r="I53" s="103">
        <v>7468</v>
      </c>
      <c r="J53" s="58">
        <f t="shared" si="7"/>
        <v>0</v>
      </c>
      <c r="K53" s="12">
        <v>7468</v>
      </c>
    </row>
    <row r="54" spans="1:11" ht="30" x14ac:dyDescent="0.25">
      <c r="A54" s="10" t="s">
        <v>119</v>
      </c>
      <c r="B54" s="11" t="s">
        <v>118</v>
      </c>
      <c r="C54" s="85">
        <v>2172.6</v>
      </c>
      <c r="D54" s="58">
        <f t="shared" si="5"/>
        <v>0</v>
      </c>
      <c r="E54" s="69">
        <v>2172.6</v>
      </c>
      <c r="F54" s="85">
        <v>2179.3000000000002</v>
      </c>
      <c r="G54" s="58">
        <f t="shared" si="6"/>
        <v>0</v>
      </c>
      <c r="H54" s="78">
        <v>2179.3000000000002</v>
      </c>
      <c r="I54" s="103">
        <v>2242</v>
      </c>
      <c r="J54" s="58">
        <f t="shared" si="7"/>
        <v>0</v>
      </c>
      <c r="K54" s="12">
        <v>2242</v>
      </c>
    </row>
    <row r="55" spans="1:11" ht="30" x14ac:dyDescent="0.25">
      <c r="A55" s="10" t="s">
        <v>117</v>
      </c>
      <c r="B55" s="11" t="s">
        <v>116</v>
      </c>
      <c r="C55" s="85">
        <v>388</v>
      </c>
      <c r="D55" s="58">
        <f t="shared" si="5"/>
        <v>0</v>
      </c>
      <c r="E55" s="69">
        <v>388</v>
      </c>
      <c r="F55" s="85">
        <v>388</v>
      </c>
      <c r="G55" s="58">
        <f t="shared" si="6"/>
        <v>0</v>
      </c>
      <c r="H55" s="78">
        <v>388</v>
      </c>
      <c r="I55" s="103">
        <v>388</v>
      </c>
      <c r="J55" s="58">
        <f t="shared" si="7"/>
        <v>0</v>
      </c>
      <c r="K55" s="12">
        <v>388</v>
      </c>
    </row>
    <row r="56" spans="1:11" ht="30" x14ac:dyDescent="0.25">
      <c r="A56" s="10" t="s">
        <v>115</v>
      </c>
      <c r="B56" s="11" t="s">
        <v>114</v>
      </c>
      <c r="C56" s="85">
        <v>5129.2</v>
      </c>
      <c r="D56" s="58">
        <f t="shared" si="5"/>
        <v>0</v>
      </c>
      <c r="E56" s="69">
        <v>5129.2</v>
      </c>
      <c r="F56" s="85">
        <v>4038.5</v>
      </c>
      <c r="G56" s="58">
        <f t="shared" si="6"/>
        <v>0</v>
      </c>
      <c r="H56" s="78">
        <v>4038.5</v>
      </c>
      <c r="I56" s="103">
        <v>4170.3999999999996</v>
      </c>
      <c r="J56" s="58">
        <f t="shared" si="7"/>
        <v>0</v>
      </c>
      <c r="K56" s="12">
        <v>4170.3999999999996</v>
      </c>
    </row>
    <row r="57" spans="1:11" ht="30" x14ac:dyDescent="0.25">
      <c r="A57" s="10" t="s">
        <v>113</v>
      </c>
      <c r="B57" s="11" t="s">
        <v>112</v>
      </c>
      <c r="C57" s="85">
        <v>2462.9</v>
      </c>
      <c r="D57" s="58">
        <f t="shared" si="5"/>
        <v>0</v>
      </c>
      <c r="E57" s="69">
        <v>2462.9</v>
      </c>
      <c r="F57" s="85">
        <v>160.30000000000001</v>
      </c>
      <c r="G57" s="58">
        <f t="shared" si="6"/>
        <v>0</v>
      </c>
      <c r="H57" s="78">
        <v>160.30000000000001</v>
      </c>
      <c r="I57" s="103">
        <v>160.30000000000001</v>
      </c>
      <c r="J57" s="58">
        <f t="shared" si="7"/>
        <v>0</v>
      </c>
      <c r="K57" s="12">
        <v>160.30000000000001</v>
      </c>
    </row>
    <row r="58" spans="1:11" ht="45" x14ac:dyDescent="0.25">
      <c r="A58" s="10" t="s">
        <v>111</v>
      </c>
      <c r="B58" s="11" t="s">
        <v>110</v>
      </c>
      <c r="C58" s="85">
        <v>407.3</v>
      </c>
      <c r="D58" s="58">
        <f t="shared" si="5"/>
        <v>0</v>
      </c>
      <c r="E58" s="69">
        <v>407.3</v>
      </c>
      <c r="F58" s="85">
        <v>507.3</v>
      </c>
      <c r="G58" s="58">
        <f t="shared" si="6"/>
        <v>0</v>
      </c>
      <c r="H58" s="78">
        <v>507.3</v>
      </c>
      <c r="I58" s="103">
        <v>507.3</v>
      </c>
      <c r="J58" s="58">
        <f t="shared" si="7"/>
        <v>0</v>
      </c>
      <c r="K58" s="12">
        <v>507.3</v>
      </c>
    </row>
    <row r="59" spans="1:11" ht="43.5" x14ac:dyDescent="0.25">
      <c r="A59" s="59" t="s">
        <v>109</v>
      </c>
      <c r="B59" s="60" t="s">
        <v>108</v>
      </c>
      <c r="C59" s="86">
        <v>1540</v>
      </c>
      <c r="D59" s="58">
        <f t="shared" si="5"/>
        <v>0</v>
      </c>
      <c r="E59" s="70">
        <v>1540</v>
      </c>
      <c r="F59" s="86">
        <v>1030</v>
      </c>
      <c r="G59" s="58">
        <f t="shared" si="6"/>
        <v>0</v>
      </c>
      <c r="H59" s="9">
        <v>1030</v>
      </c>
      <c r="I59" s="81">
        <v>1030</v>
      </c>
      <c r="J59" s="58">
        <f t="shared" si="7"/>
        <v>0</v>
      </c>
      <c r="K59" s="9">
        <v>1030</v>
      </c>
    </row>
    <row r="60" spans="1:11" ht="27.75" customHeight="1" x14ac:dyDescent="0.25">
      <c r="A60" s="10" t="s">
        <v>24</v>
      </c>
      <c r="B60" s="11" t="s">
        <v>107</v>
      </c>
      <c r="C60" s="85">
        <v>1540</v>
      </c>
      <c r="D60" s="58">
        <f t="shared" si="5"/>
        <v>0</v>
      </c>
      <c r="E60" s="69">
        <v>1540</v>
      </c>
      <c r="F60" s="85">
        <v>1030</v>
      </c>
      <c r="G60" s="58">
        <f t="shared" si="6"/>
        <v>0</v>
      </c>
      <c r="H60" s="78">
        <v>1030</v>
      </c>
      <c r="I60" s="103">
        <v>1030</v>
      </c>
      <c r="J60" s="58">
        <f t="shared" si="7"/>
        <v>0</v>
      </c>
      <c r="K60" s="12">
        <v>1030</v>
      </c>
    </row>
    <row r="61" spans="1:11" ht="30" x14ac:dyDescent="0.25">
      <c r="A61" s="10" t="s">
        <v>106</v>
      </c>
      <c r="B61" s="11" t="s">
        <v>105</v>
      </c>
      <c r="C61" s="85">
        <v>180</v>
      </c>
      <c r="D61" s="58">
        <f t="shared" si="5"/>
        <v>0</v>
      </c>
      <c r="E61" s="69">
        <v>180</v>
      </c>
      <c r="F61" s="85">
        <v>180</v>
      </c>
      <c r="G61" s="58">
        <f t="shared" si="6"/>
        <v>0</v>
      </c>
      <c r="H61" s="78">
        <v>180</v>
      </c>
      <c r="I61" s="103">
        <v>180</v>
      </c>
      <c r="J61" s="58">
        <f t="shared" si="7"/>
        <v>0</v>
      </c>
      <c r="K61" s="12">
        <v>180</v>
      </c>
    </row>
    <row r="62" spans="1:11" ht="30" x14ac:dyDescent="0.25">
      <c r="A62" s="10" t="s">
        <v>104</v>
      </c>
      <c r="B62" s="11" t="s">
        <v>103</v>
      </c>
      <c r="C62" s="85">
        <v>940</v>
      </c>
      <c r="D62" s="58">
        <f t="shared" si="5"/>
        <v>0</v>
      </c>
      <c r="E62" s="69">
        <v>940</v>
      </c>
      <c r="F62" s="85">
        <v>540</v>
      </c>
      <c r="G62" s="58">
        <f t="shared" si="6"/>
        <v>0</v>
      </c>
      <c r="H62" s="78">
        <v>540</v>
      </c>
      <c r="I62" s="103">
        <v>540</v>
      </c>
      <c r="J62" s="58">
        <f t="shared" si="7"/>
        <v>0</v>
      </c>
      <c r="K62" s="12">
        <v>540</v>
      </c>
    </row>
    <row r="63" spans="1:11" ht="45" x14ac:dyDescent="0.25">
      <c r="A63" s="10" t="s">
        <v>102</v>
      </c>
      <c r="B63" s="11" t="s">
        <v>101</v>
      </c>
      <c r="C63" s="85">
        <v>420</v>
      </c>
      <c r="D63" s="58">
        <f t="shared" si="5"/>
        <v>0</v>
      </c>
      <c r="E63" s="69">
        <v>420</v>
      </c>
      <c r="F63" s="85">
        <v>310</v>
      </c>
      <c r="G63" s="58">
        <f t="shared" si="6"/>
        <v>0</v>
      </c>
      <c r="H63" s="78">
        <v>310</v>
      </c>
      <c r="I63" s="103">
        <v>310</v>
      </c>
      <c r="J63" s="58">
        <f t="shared" si="7"/>
        <v>0</v>
      </c>
      <c r="K63" s="12">
        <v>310</v>
      </c>
    </row>
    <row r="64" spans="1:11" ht="29.25" x14ac:dyDescent="0.25">
      <c r="A64" s="59" t="s">
        <v>100</v>
      </c>
      <c r="B64" s="60" t="s">
        <v>99</v>
      </c>
      <c r="C64" s="86">
        <v>206.5</v>
      </c>
      <c r="D64" s="58">
        <f t="shared" si="5"/>
        <v>0</v>
      </c>
      <c r="E64" s="70">
        <v>206.5</v>
      </c>
      <c r="F64" s="86">
        <v>206.5</v>
      </c>
      <c r="G64" s="58">
        <f t="shared" si="6"/>
        <v>0</v>
      </c>
      <c r="H64" s="9">
        <v>206.5</v>
      </c>
      <c r="I64" s="81">
        <v>206.5</v>
      </c>
      <c r="J64" s="58">
        <f t="shared" si="7"/>
        <v>0</v>
      </c>
      <c r="K64" s="9">
        <v>206.5</v>
      </c>
    </row>
    <row r="65" spans="1:11" ht="30" x14ac:dyDescent="0.25">
      <c r="A65" s="10" t="s">
        <v>28</v>
      </c>
      <c r="B65" s="11" t="s">
        <v>98</v>
      </c>
      <c r="C65" s="85">
        <v>206.5</v>
      </c>
      <c r="D65" s="58">
        <f t="shared" si="5"/>
        <v>0</v>
      </c>
      <c r="E65" s="69">
        <v>206.5</v>
      </c>
      <c r="F65" s="85">
        <v>206.5</v>
      </c>
      <c r="G65" s="58">
        <f t="shared" si="6"/>
        <v>0</v>
      </c>
      <c r="H65" s="78">
        <v>206.5</v>
      </c>
      <c r="I65" s="103">
        <v>206.5</v>
      </c>
      <c r="J65" s="58">
        <f t="shared" si="7"/>
        <v>0</v>
      </c>
      <c r="K65" s="78">
        <v>206.5</v>
      </c>
    </row>
    <row r="66" spans="1:11" ht="30" x14ac:dyDescent="0.25">
      <c r="A66" s="10" t="s">
        <v>97</v>
      </c>
      <c r="B66" s="11" t="s">
        <v>96</v>
      </c>
      <c r="C66" s="85">
        <v>206.5</v>
      </c>
      <c r="D66" s="58">
        <f t="shared" si="5"/>
        <v>0</v>
      </c>
      <c r="E66" s="69">
        <v>206.5</v>
      </c>
      <c r="F66" s="85">
        <v>206.5</v>
      </c>
      <c r="G66" s="58">
        <f t="shared" si="6"/>
        <v>0</v>
      </c>
      <c r="H66" s="78">
        <v>206.5</v>
      </c>
      <c r="I66" s="103">
        <v>206.5</v>
      </c>
      <c r="J66" s="58">
        <f t="shared" si="7"/>
        <v>0</v>
      </c>
      <c r="K66" s="78">
        <v>206.5</v>
      </c>
    </row>
    <row r="67" spans="1:11" ht="29.25" x14ac:dyDescent="0.25">
      <c r="A67" s="59" t="s">
        <v>95</v>
      </c>
      <c r="B67" s="60" t="s">
        <v>94</v>
      </c>
      <c r="C67" s="86">
        <v>53071.3</v>
      </c>
      <c r="D67" s="58">
        <f t="shared" si="5"/>
        <v>0</v>
      </c>
      <c r="E67" s="70">
        <v>53071.3</v>
      </c>
      <c r="F67" s="86">
        <v>54101.3</v>
      </c>
      <c r="G67" s="58">
        <f t="shared" si="6"/>
        <v>0</v>
      </c>
      <c r="H67" s="9">
        <v>54101.3</v>
      </c>
      <c r="I67" s="81">
        <v>51717</v>
      </c>
      <c r="J67" s="58">
        <f t="shared" si="7"/>
        <v>0</v>
      </c>
      <c r="K67" s="9">
        <v>51717</v>
      </c>
    </row>
    <row r="68" spans="1:11" ht="22.5" customHeight="1" x14ac:dyDescent="0.25">
      <c r="A68" s="10" t="s">
        <v>24</v>
      </c>
      <c r="B68" s="11" t="s">
        <v>93</v>
      </c>
      <c r="C68" s="85">
        <v>53071.3</v>
      </c>
      <c r="D68" s="58">
        <f t="shared" si="5"/>
        <v>0</v>
      </c>
      <c r="E68" s="69">
        <v>53071.3</v>
      </c>
      <c r="F68" s="85">
        <v>54101.3</v>
      </c>
      <c r="G68" s="58">
        <f t="shared" si="6"/>
        <v>0</v>
      </c>
      <c r="H68" s="78">
        <v>54101.3</v>
      </c>
      <c r="I68" s="103">
        <v>51717</v>
      </c>
      <c r="J68" s="58">
        <f t="shared" si="7"/>
        <v>0</v>
      </c>
      <c r="K68" s="12">
        <v>51717</v>
      </c>
    </row>
    <row r="69" spans="1:11" ht="30" x14ac:dyDescent="0.25">
      <c r="A69" s="10" t="s">
        <v>2</v>
      </c>
      <c r="B69" s="11" t="s">
        <v>92</v>
      </c>
      <c r="C69" s="85">
        <v>40940</v>
      </c>
      <c r="D69" s="58">
        <f t="shared" si="5"/>
        <v>0</v>
      </c>
      <c r="E69" s="69">
        <v>40940</v>
      </c>
      <c r="F69" s="85">
        <v>41970</v>
      </c>
      <c r="G69" s="58">
        <f t="shared" si="6"/>
        <v>0</v>
      </c>
      <c r="H69" s="78">
        <v>41970</v>
      </c>
      <c r="I69" s="103">
        <v>41970</v>
      </c>
      <c r="J69" s="58">
        <f t="shared" si="7"/>
        <v>0</v>
      </c>
      <c r="K69" s="12">
        <v>41970</v>
      </c>
    </row>
    <row r="70" spans="1:11" ht="45" x14ac:dyDescent="0.25">
      <c r="A70" s="10" t="s">
        <v>91</v>
      </c>
      <c r="B70" s="11" t="s">
        <v>90</v>
      </c>
      <c r="C70" s="85">
        <v>3384.3</v>
      </c>
      <c r="D70" s="58">
        <f t="shared" si="5"/>
        <v>0</v>
      </c>
      <c r="E70" s="69">
        <v>3384.3</v>
      </c>
      <c r="F70" s="85">
        <v>3384.3</v>
      </c>
      <c r="G70" s="58">
        <f t="shared" si="6"/>
        <v>0</v>
      </c>
      <c r="H70" s="78">
        <v>3384.3</v>
      </c>
      <c r="I70" s="103">
        <v>1000</v>
      </c>
      <c r="J70" s="58">
        <f t="shared" si="7"/>
        <v>0</v>
      </c>
      <c r="K70" s="12">
        <v>1000</v>
      </c>
    </row>
    <row r="71" spans="1:11" ht="30" x14ac:dyDescent="0.25">
      <c r="A71" s="10" t="s">
        <v>89</v>
      </c>
      <c r="B71" s="11" t="s">
        <v>88</v>
      </c>
      <c r="C71" s="85">
        <v>8747</v>
      </c>
      <c r="D71" s="58">
        <f t="shared" si="5"/>
        <v>0</v>
      </c>
      <c r="E71" s="69">
        <v>8747</v>
      </c>
      <c r="F71" s="85">
        <v>8747</v>
      </c>
      <c r="G71" s="58">
        <f t="shared" si="6"/>
        <v>0</v>
      </c>
      <c r="H71" s="78">
        <v>8747</v>
      </c>
      <c r="I71" s="103">
        <v>8747</v>
      </c>
      <c r="J71" s="58">
        <f t="shared" si="7"/>
        <v>0</v>
      </c>
      <c r="K71" s="12">
        <v>8747</v>
      </c>
    </row>
    <row r="72" spans="1:11" ht="29.25" x14ac:dyDescent="0.25">
      <c r="A72" s="59" t="s">
        <v>87</v>
      </c>
      <c r="B72" s="60" t="s">
        <v>86</v>
      </c>
      <c r="C72" s="86">
        <v>19355</v>
      </c>
      <c r="D72" s="58">
        <f t="shared" si="5"/>
        <v>0</v>
      </c>
      <c r="E72" s="70">
        <v>19355</v>
      </c>
      <c r="F72" s="86">
        <v>4500</v>
      </c>
      <c r="G72" s="58">
        <f t="shared" si="6"/>
        <v>0</v>
      </c>
      <c r="H72" s="9">
        <v>4500</v>
      </c>
      <c r="I72" s="81">
        <v>9666</v>
      </c>
      <c r="J72" s="58">
        <f t="shared" si="7"/>
        <v>0</v>
      </c>
      <c r="K72" s="9">
        <v>9666</v>
      </c>
    </row>
    <row r="73" spans="1:11" ht="27" customHeight="1" x14ac:dyDescent="0.25">
      <c r="A73" s="10" t="s">
        <v>24</v>
      </c>
      <c r="B73" s="11" t="s">
        <v>85</v>
      </c>
      <c r="C73" s="85">
        <v>19355</v>
      </c>
      <c r="D73" s="58">
        <f t="shared" si="5"/>
        <v>0</v>
      </c>
      <c r="E73" s="69">
        <v>19355</v>
      </c>
      <c r="F73" s="85">
        <v>4500</v>
      </c>
      <c r="G73" s="58">
        <f t="shared" si="6"/>
        <v>0</v>
      </c>
      <c r="H73" s="78">
        <v>4500</v>
      </c>
      <c r="I73" s="103">
        <v>9666</v>
      </c>
      <c r="J73" s="58">
        <f t="shared" si="7"/>
        <v>0</v>
      </c>
      <c r="K73" s="12">
        <v>9666</v>
      </c>
    </row>
    <row r="74" spans="1:11" ht="45" x14ac:dyDescent="0.25">
      <c r="A74" s="10" t="s">
        <v>84</v>
      </c>
      <c r="B74" s="11" t="s">
        <v>83</v>
      </c>
      <c r="C74" s="85">
        <v>2801</v>
      </c>
      <c r="D74" s="58">
        <f t="shared" si="5"/>
        <v>0</v>
      </c>
      <c r="E74" s="69">
        <v>2801</v>
      </c>
      <c r="F74" s="85">
        <v>1500</v>
      </c>
      <c r="G74" s="58">
        <f t="shared" si="6"/>
        <v>0</v>
      </c>
      <c r="H74" s="78">
        <v>1500</v>
      </c>
      <c r="I74" s="103">
        <v>1580</v>
      </c>
      <c r="J74" s="58">
        <f t="shared" si="7"/>
        <v>0</v>
      </c>
      <c r="K74" s="12">
        <v>1580</v>
      </c>
    </row>
    <row r="75" spans="1:11" ht="45" x14ac:dyDescent="0.25">
      <c r="A75" s="10" t="s">
        <v>82</v>
      </c>
      <c r="B75" s="11" t="s">
        <v>81</v>
      </c>
      <c r="C75" s="85">
        <v>7262.2</v>
      </c>
      <c r="D75" s="58">
        <f t="shared" si="5"/>
        <v>0</v>
      </c>
      <c r="E75" s="69">
        <v>7262.2</v>
      </c>
      <c r="F75" s="85">
        <v>0</v>
      </c>
      <c r="G75" s="58">
        <f t="shared" si="6"/>
        <v>0</v>
      </c>
      <c r="H75" s="78">
        <v>0</v>
      </c>
      <c r="I75" s="103">
        <v>187.2</v>
      </c>
      <c r="J75" s="58">
        <f t="shared" si="7"/>
        <v>0</v>
      </c>
      <c r="K75" s="12">
        <v>187.2</v>
      </c>
    </row>
    <row r="76" spans="1:11" ht="30" x14ac:dyDescent="0.25">
      <c r="A76" s="10" t="s">
        <v>80</v>
      </c>
      <c r="B76" s="11" t="s">
        <v>79</v>
      </c>
      <c r="C76" s="85">
        <v>648.79999999999995</v>
      </c>
      <c r="D76" s="58">
        <f t="shared" si="5"/>
        <v>0</v>
      </c>
      <c r="E76" s="69">
        <v>648.79999999999995</v>
      </c>
      <c r="F76" s="85">
        <v>0</v>
      </c>
      <c r="G76" s="58">
        <f t="shared" si="6"/>
        <v>0</v>
      </c>
      <c r="H76" s="78">
        <v>0</v>
      </c>
      <c r="I76" s="103">
        <v>248.8</v>
      </c>
      <c r="J76" s="58">
        <f t="shared" si="7"/>
        <v>0</v>
      </c>
      <c r="K76" s="12">
        <v>248.8</v>
      </c>
    </row>
    <row r="77" spans="1:11" ht="30" x14ac:dyDescent="0.25">
      <c r="A77" s="10" t="s">
        <v>78</v>
      </c>
      <c r="B77" s="11" t="s">
        <v>77</v>
      </c>
      <c r="C77" s="85">
        <v>8593</v>
      </c>
      <c r="D77" s="58">
        <f t="shared" ref="D77:D118" si="12">E77-C77</f>
        <v>0</v>
      </c>
      <c r="E77" s="69">
        <v>8593</v>
      </c>
      <c r="F77" s="85">
        <v>3000</v>
      </c>
      <c r="G77" s="58">
        <f t="shared" ref="G77:G113" si="13">H77-F77</f>
        <v>0</v>
      </c>
      <c r="H77" s="78">
        <v>3000</v>
      </c>
      <c r="I77" s="103">
        <v>7600</v>
      </c>
      <c r="J77" s="58">
        <f t="shared" ref="J77:J113" si="14">K77-I77</f>
        <v>0</v>
      </c>
      <c r="K77" s="12">
        <v>7600</v>
      </c>
    </row>
    <row r="78" spans="1:11" ht="45" x14ac:dyDescent="0.25">
      <c r="A78" s="10" t="s">
        <v>76</v>
      </c>
      <c r="B78" s="11" t="s">
        <v>75</v>
      </c>
      <c r="C78" s="85">
        <v>50</v>
      </c>
      <c r="D78" s="58">
        <f t="shared" si="12"/>
        <v>0</v>
      </c>
      <c r="E78" s="69">
        <v>50</v>
      </c>
      <c r="F78" s="85">
        <v>0</v>
      </c>
      <c r="G78" s="58">
        <f t="shared" si="13"/>
        <v>0</v>
      </c>
      <c r="H78" s="78">
        <v>0</v>
      </c>
      <c r="I78" s="103">
        <v>50</v>
      </c>
      <c r="J78" s="58">
        <f t="shared" si="14"/>
        <v>0</v>
      </c>
      <c r="K78" s="12">
        <v>50</v>
      </c>
    </row>
    <row r="79" spans="1:11" ht="29.25" x14ac:dyDescent="0.25">
      <c r="A79" s="59" t="s">
        <v>74</v>
      </c>
      <c r="B79" s="60" t="s">
        <v>73</v>
      </c>
      <c r="C79" s="86">
        <v>62983</v>
      </c>
      <c r="D79" s="58">
        <f t="shared" si="12"/>
        <v>0</v>
      </c>
      <c r="E79" s="70">
        <f>E80+E82</f>
        <v>62983</v>
      </c>
      <c r="F79" s="86">
        <v>53949.7</v>
      </c>
      <c r="G79" s="58">
        <f t="shared" si="13"/>
        <v>0</v>
      </c>
      <c r="H79" s="9">
        <f>H80+H82</f>
        <v>53949.7</v>
      </c>
      <c r="I79" s="81">
        <v>53876.4</v>
      </c>
      <c r="J79" s="58">
        <f t="shared" si="14"/>
        <v>0</v>
      </c>
      <c r="K79" s="9">
        <f>K80+K82</f>
        <v>53876.4</v>
      </c>
    </row>
    <row r="80" spans="1:11" ht="30" x14ac:dyDescent="0.25">
      <c r="A80" s="10" t="s">
        <v>72</v>
      </c>
      <c r="B80" s="11" t="s">
        <v>71</v>
      </c>
      <c r="C80" s="85">
        <v>0</v>
      </c>
      <c r="D80" s="58">
        <f t="shared" si="12"/>
        <v>0</v>
      </c>
      <c r="E80" s="69">
        <v>0</v>
      </c>
      <c r="F80" s="85">
        <v>644.70000000000005</v>
      </c>
      <c r="G80" s="58">
        <f t="shared" si="13"/>
        <v>1173.3</v>
      </c>
      <c r="H80" s="78">
        <v>1818</v>
      </c>
      <c r="I80" s="103">
        <v>571.4</v>
      </c>
      <c r="J80" s="58">
        <f t="shared" si="14"/>
        <v>-452.59999999999997</v>
      </c>
      <c r="K80" s="78">
        <v>118.8</v>
      </c>
    </row>
    <row r="81" spans="1:11" ht="30" x14ac:dyDescent="0.25">
      <c r="A81" s="10" t="s">
        <v>212</v>
      </c>
      <c r="B81" s="11" t="s">
        <v>69</v>
      </c>
      <c r="C81" s="85">
        <v>0</v>
      </c>
      <c r="D81" s="58">
        <f t="shared" si="12"/>
        <v>0</v>
      </c>
      <c r="E81" s="69">
        <v>0</v>
      </c>
      <c r="F81" s="85">
        <v>644.70000000000005</v>
      </c>
      <c r="G81" s="58">
        <f t="shared" si="13"/>
        <v>1173.3</v>
      </c>
      <c r="H81" s="78">
        <v>1818</v>
      </c>
      <c r="I81" s="103">
        <v>571.4</v>
      </c>
      <c r="J81" s="58">
        <f t="shared" si="14"/>
        <v>-452.59999999999997</v>
      </c>
      <c r="K81" s="78">
        <v>118.8</v>
      </c>
    </row>
    <row r="82" spans="1:11" ht="27.75" customHeight="1" x14ac:dyDescent="0.25">
      <c r="A82" s="10" t="s">
        <v>24</v>
      </c>
      <c r="B82" s="11" t="s">
        <v>68</v>
      </c>
      <c r="C82" s="85">
        <v>62983</v>
      </c>
      <c r="D82" s="58">
        <f t="shared" si="12"/>
        <v>0</v>
      </c>
      <c r="E82" s="69">
        <f>E83+E84+E85</f>
        <v>62983</v>
      </c>
      <c r="F82" s="85">
        <v>53305</v>
      </c>
      <c r="G82" s="58">
        <f t="shared" si="13"/>
        <v>-1173.3000000000029</v>
      </c>
      <c r="H82" s="78">
        <f>H83+H84+H85</f>
        <v>52131.7</v>
      </c>
      <c r="I82" s="103">
        <v>53305</v>
      </c>
      <c r="J82" s="58">
        <f t="shared" si="14"/>
        <v>452.59999999999854</v>
      </c>
      <c r="K82" s="78">
        <f>K83+K84+K85</f>
        <v>53757.599999999999</v>
      </c>
    </row>
    <row r="83" spans="1:11" ht="30" x14ac:dyDescent="0.25">
      <c r="A83" s="10" t="s">
        <v>2</v>
      </c>
      <c r="B83" s="11" t="s">
        <v>67</v>
      </c>
      <c r="C83" s="85">
        <v>49586</v>
      </c>
      <c r="D83" s="58">
        <f t="shared" si="12"/>
        <v>0</v>
      </c>
      <c r="E83" s="69">
        <v>49586</v>
      </c>
      <c r="F83" s="85">
        <v>50775</v>
      </c>
      <c r="G83" s="58">
        <f t="shared" si="13"/>
        <v>0</v>
      </c>
      <c r="H83" s="78">
        <v>50775</v>
      </c>
      <c r="I83" s="103">
        <v>50775</v>
      </c>
      <c r="J83" s="58">
        <f t="shared" si="14"/>
        <v>0</v>
      </c>
      <c r="K83" s="78">
        <v>50775</v>
      </c>
    </row>
    <row r="84" spans="1:11" ht="30" x14ac:dyDescent="0.25">
      <c r="A84" s="10" t="s">
        <v>66</v>
      </c>
      <c r="B84" s="11" t="s">
        <v>65</v>
      </c>
      <c r="C84" s="85">
        <v>12765</v>
      </c>
      <c r="D84" s="58">
        <f t="shared" si="12"/>
        <v>0</v>
      </c>
      <c r="E84" s="69">
        <v>12765</v>
      </c>
      <c r="F84" s="85">
        <v>2000</v>
      </c>
      <c r="G84" s="58">
        <f t="shared" si="13"/>
        <v>-1173.3</v>
      </c>
      <c r="H84" s="78">
        <v>826.7</v>
      </c>
      <c r="I84" s="103">
        <v>2000</v>
      </c>
      <c r="J84" s="58">
        <f t="shared" si="14"/>
        <v>452.59999999999991</v>
      </c>
      <c r="K84" s="78">
        <v>2452.6</v>
      </c>
    </row>
    <row r="85" spans="1:11" ht="30" x14ac:dyDescent="0.25">
      <c r="A85" s="10" t="s">
        <v>64</v>
      </c>
      <c r="B85" s="11" t="s">
        <v>63</v>
      </c>
      <c r="C85" s="85">
        <v>632</v>
      </c>
      <c r="D85" s="58">
        <f t="shared" si="12"/>
        <v>0</v>
      </c>
      <c r="E85" s="69">
        <v>632</v>
      </c>
      <c r="F85" s="85">
        <v>530</v>
      </c>
      <c r="G85" s="58">
        <f t="shared" si="13"/>
        <v>0</v>
      </c>
      <c r="H85" s="78">
        <v>530</v>
      </c>
      <c r="I85" s="103">
        <v>530</v>
      </c>
      <c r="J85" s="58">
        <f t="shared" si="14"/>
        <v>0</v>
      </c>
      <c r="K85" s="78">
        <v>530</v>
      </c>
    </row>
    <row r="86" spans="1:11" ht="43.5" x14ac:dyDescent="0.25">
      <c r="A86" s="59" t="s">
        <v>62</v>
      </c>
      <c r="B86" s="60" t="s">
        <v>61</v>
      </c>
      <c r="C86" s="86">
        <v>1617</v>
      </c>
      <c r="D86" s="58">
        <f t="shared" si="12"/>
        <v>0</v>
      </c>
      <c r="E86" s="70">
        <v>1617</v>
      </c>
      <c r="F86" s="86">
        <v>1363.2</v>
      </c>
      <c r="G86" s="58">
        <f t="shared" si="13"/>
        <v>0</v>
      </c>
      <c r="H86" s="9">
        <v>1363.2</v>
      </c>
      <c r="I86" s="81">
        <v>1363.2</v>
      </c>
      <c r="J86" s="58">
        <f t="shared" si="14"/>
        <v>0</v>
      </c>
      <c r="K86" s="9">
        <v>1363.2</v>
      </c>
    </row>
    <row r="87" spans="1:11" ht="24.75" customHeight="1" x14ac:dyDescent="0.25">
      <c r="A87" s="10" t="s">
        <v>24</v>
      </c>
      <c r="B87" s="11" t="s">
        <v>60</v>
      </c>
      <c r="C87" s="85">
        <v>1617</v>
      </c>
      <c r="D87" s="58">
        <f t="shared" si="12"/>
        <v>0</v>
      </c>
      <c r="E87" s="69">
        <v>1617</v>
      </c>
      <c r="F87" s="85">
        <v>1363.2</v>
      </c>
      <c r="G87" s="58">
        <f t="shared" si="13"/>
        <v>0</v>
      </c>
      <c r="H87" s="78">
        <v>1363.2</v>
      </c>
      <c r="I87" s="103">
        <v>1363.2</v>
      </c>
      <c r="J87" s="58">
        <f t="shared" si="14"/>
        <v>0</v>
      </c>
      <c r="K87" s="12">
        <v>1363.2</v>
      </c>
    </row>
    <row r="88" spans="1:11" ht="45" x14ac:dyDescent="0.25">
      <c r="A88" s="10" t="s">
        <v>59</v>
      </c>
      <c r="B88" s="11" t="s">
        <v>58</v>
      </c>
      <c r="C88" s="85">
        <v>908.6</v>
      </c>
      <c r="D88" s="58">
        <f t="shared" si="12"/>
        <v>0</v>
      </c>
      <c r="E88" s="69">
        <v>908.6</v>
      </c>
      <c r="F88" s="85">
        <v>964.8</v>
      </c>
      <c r="G88" s="58">
        <f t="shared" si="13"/>
        <v>0</v>
      </c>
      <c r="H88" s="78">
        <v>964.8</v>
      </c>
      <c r="I88" s="103">
        <v>964.8</v>
      </c>
      <c r="J88" s="58">
        <f t="shared" si="14"/>
        <v>0</v>
      </c>
      <c r="K88" s="12">
        <v>964.8</v>
      </c>
    </row>
    <row r="89" spans="1:11" ht="90" x14ac:dyDescent="0.25">
      <c r="A89" s="10" t="s">
        <v>57</v>
      </c>
      <c r="B89" s="11" t="s">
        <v>56</v>
      </c>
      <c r="C89" s="85">
        <v>451</v>
      </c>
      <c r="D89" s="58">
        <f t="shared" si="12"/>
        <v>0</v>
      </c>
      <c r="E89" s="69">
        <v>451</v>
      </c>
      <c r="F89" s="85">
        <v>71</v>
      </c>
      <c r="G89" s="58">
        <f t="shared" si="13"/>
        <v>0</v>
      </c>
      <c r="H89" s="78">
        <v>71</v>
      </c>
      <c r="I89" s="103">
        <v>71</v>
      </c>
      <c r="J89" s="58">
        <f t="shared" si="14"/>
        <v>0</v>
      </c>
      <c r="K89" s="12">
        <v>71</v>
      </c>
    </row>
    <row r="90" spans="1:11" ht="30" x14ac:dyDescent="0.25">
      <c r="A90" s="10" t="s">
        <v>55</v>
      </c>
      <c r="B90" s="11" t="s">
        <v>54</v>
      </c>
      <c r="C90" s="85">
        <v>148.5</v>
      </c>
      <c r="D90" s="58">
        <f t="shared" si="12"/>
        <v>0</v>
      </c>
      <c r="E90" s="69">
        <v>148.5</v>
      </c>
      <c r="F90" s="85">
        <v>178.5</v>
      </c>
      <c r="G90" s="58">
        <f t="shared" si="13"/>
        <v>0</v>
      </c>
      <c r="H90" s="78">
        <v>178.5</v>
      </c>
      <c r="I90" s="103">
        <v>178.5</v>
      </c>
      <c r="J90" s="58">
        <f t="shared" si="14"/>
        <v>0</v>
      </c>
      <c r="K90" s="12">
        <v>178.5</v>
      </c>
    </row>
    <row r="91" spans="1:11" ht="60" x14ac:dyDescent="0.25">
      <c r="A91" s="10" t="s">
        <v>53</v>
      </c>
      <c r="B91" s="11" t="s">
        <v>52</v>
      </c>
      <c r="C91" s="85">
        <v>70</v>
      </c>
      <c r="D91" s="58">
        <f t="shared" si="12"/>
        <v>0</v>
      </c>
      <c r="E91" s="69">
        <v>70</v>
      </c>
      <c r="F91" s="85">
        <v>110</v>
      </c>
      <c r="G91" s="58">
        <f t="shared" si="13"/>
        <v>0</v>
      </c>
      <c r="H91" s="78">
        <v>110</v>
      </c>
      <c r="I91" s="103">
        <v>110</v>
      </c>
      <c r="J91" s="58">
        <f t="shared" si="14"/>
        <v>0</v>
      </c>
      <c r="K91" s="12">
        <v>110</v>
      </c>
    </row>
    <row r="92" spans="1:11" ht="30" x14ac:dyDescent="0.25">
      <c r="A92" s="10" t="s">
        <v>51</v>
      </c>
      <c r="B92" s="11" t="s">
        <v>50</v>
      </c>
      <c r="C92" s="85">
        <v>22.7</v>
      </c>
      <c r="D92" s="58">
        <f t="shared" si="12"/>
        <v>0</v>
      </c>
      <c r="E92" s="69">
        <v>22.7</v>
      </c>
      <c r="F92" s="85">
        <v>22.7</v>
      </c>
      <c r="G92" s="58">
        <f t="shared" si="13"/>
        <v>0</v>
      </c>
      <c r="H92" s="78">
        <v>22.7</v>
      </c>
      <c r="I92" s="103">
        <v>22.7</v>
      </c>
      <c r="J92" s="58">
        <f t="shared" si="14"/>
        <v>0</v>
      </c>
      <c r="K92" s="12">
        <v>22.7</v>
      </c>
    </row>
    <row r="93" spans="1:11" ht="45" x14ac:dyDescent="0.25">
      <c r="A93" s="10" t="s">
        <v>49</v>
      </c>
      <c r="B93" s="11" t="s">
        <v>48</v>
      </c>
      <c r="C93" s="85">
        <v>16.2</v>
      </c>
      <c r="D93" s="58">
        <f t="shared" si="12"/>
        <v>0</v>
      </c>
      <c r="E93" s="69">
        <v>16.2</v>
      </c>
      <c r="F93" s="85">
        <v>16.2</v>
      </c>
      <c r="G93" s="58">
        <f t="shared" si="13"/>
        <v>0</v>
      </c>
      <c r="H93" s="78">
        <v>16.2</v>
      </c>
      <c r="I93" s="103">
        <v>16.2</v>
      </c>
      <c r="J93" s="58">
        <f t="shared" si="14"/>
        <v>0</v>
      </c>
      <c r="K93" s="12">
        <v>16.2</v>
      </c>
    </row>
    <row r="94" spans="1:11" ht="28.5" x14ac:dyDescent="0.25">
      <c r="A94" s="7" t="s">
        <v>47</v>
      </c>
      <c r="B94" s="8" t="s">
        <v>46</v>
      </c>
      <c r="C94" s="43">
        <v>3560</v>
      </c>
      <c r="D94" s="58">
        <f t="shared" si="12"/>
        <v>0</v>
      </c>
      <c r="E94" s="48">
        <v>3560</v>
      </c>
      <c r="F94" s="43">
        <v>3560</v>
      </c>
      <c r="G94" s="58">
        <f t="shared" si="13"/>
        <v>0</v>
      </c>
      <c r="H94" s="26">
        <v>3560</v>
      </c>
      <c r="I94" s="81">
        <v>3560</v>
      </c>
      <c r="J94" s="58">
        <f t="shared" si="14"/>
        <v>0</v>
      </c>
      <c r="K94" s="9">
        <v>3560</v>
      </c>
    </row>
    <row r="95" spans="1:11" ht="24.75" customHeight="1" x14ac:dyDescent="0.25">
      <c r="A95" s="10" t="s">
        <v>24</v>
      </c>
      <c r="B95" s="11" t="s">
        <v>45</v>
      </c>
      <c r="C95" s="85">
        <v>3560</v>
      </c>
      <c r="D95" s="58">
        <f t="shared" si="12"/>
        <v>0</v>
      </c>
      <c r="E95" s="69">
        <v>3560</v>
      </c>
      <c r="F95" s="85">
        <v>3560</v>
      </c>
      <c r="G95" s="58">
        <f t="shared" si="13"/>
        <v>0</v>
      </c>
      <c r="H95" s="78">
        <v>3560</v>
      </c>
      <c r="I95" s="103">
        <v>3560</v>
      </c>
      <c r="J95" s="58">
        <f t="shared" si="14"/>
        <v>0</v>
      </c>
      <c r="K95" s="12">
        <v>3560</v>
      </c>
    </row>
    <row r="96" spans="1:11" ht="30" x14ac:dyDescent="0.25">
      <c r="A96" s="10" t="s">
        <v>44</v>
      </c>
      <c r="B96" s="11" t="s">
        <v>43</v>
      </c>
      <c r="C96" s="85">
        <v>3045.9</v>
      </c>
      <c r="D96" s="58">
        <f t="shared" si="12"/>
        <v>0</v>
      </c>
      <c r="E96" s="69">
        <v>3045.9</v>
      </c>
      <c r="F96" s="85">
        <v>3045.9</v>
      </c>
      <c r="G96" s="58">
        <f t="shared" si="13"/>
        <v>0</v>
      </c>
      <c r="H96" s="78">
        <v>3045.9</v>
      </c>
      <c r="I96" s="103">
        <v>3045.9</v>
      </c>
      <c r="J96" s="58">
        <f t="shared" si="14"/>
        <v>0</v>
      </c>
      <c r="K96" s="12">
        <v>3045.9</v>
      </c>
    </row>
    <row r="97" spans="1:11" ht="30" x14ac:dyDescent="0.25">
      <c r="A97" s="10" t="s">
        <v>42</v>
      </c>
      <c r="B97" s="11" t="s">
        <v>41</v>
      </c>
      <c r="C97" s="85">
        <v>514.1</v>
      </c>
      <c r="D97" s="58">
        <f t="shared" si="12"/>
        <v>0</v>
      </c>
      <c r="E97" s="69">
        <v>514.1</v>
      </c>
      <c r="F97" s="85">
        <v>514.1</v>
      </c>
      <c r="G97" s="58">
        <f t="shared" si="13"/>
        <v>0</v>
      </c>
      <c r="H97" s="78">
        <v>514.1</v>
      </c>
      <c r="I97" s="103">
        <v>514.1</v>
      </c>
      <c r="J97" s="58">
        <f t="shared" si="14"/>
        <v>0</v>
      </c>
      <c r="K97" s="12">
        <v>514.1</v>
      </c>
    </row>
    <row r="98" spans="1:11" ht="57.75" x14ac:dyDescent="0.25">
      <c r="A98" s="59" t="s">
        <v>40</v>
      </c>
      <c r="B98" s="60" t="s">
        <v>39</v>
      </c>
      <c r="C98" s="86">
        <v>363153.2</v>
      </c>
      <c r="D98" s="58">
        <f t="shared" si="12"/>
        <v>0</v>
      </c>
      <c r="E98" s="70">
        <f>E99</f>
        <v>363153.2</v>
      </c>
      <c r="F98" s="86">
        <v>341631</v>
      </c>
      <c r="G98" s="58">
        <f t="shared" si="13"/>
        <v>0</v>
      </c>
      <c r="H98" s="9">
        <f>H99</f>
        <v>341631</v>
      </c>
      <c r="I98" s="81">
        <v>348775</v>
      </c>
      <c r="J98" s="58">
        <f t="shared" si="14"/>
        <v>0</v>
      </c>
      <c r="K98" s="9">
        <f>K99</f>
        <v>348775</v>
      </c>
    </row>
    <row r="99" spans="1:11" ht="27" customHeight="1" x14ac:dyDescent="0.25">
      <c r="A99" s="10" t="s">
        <v>24</v>
      </c>
      <c r="B99" s="11" t="s">
        <v>38</v>
      </c>
      <c r="C99" s="85">
        <v>363153.2</v>
      </c>
      <c r="D99" s="58">
        <f t="shared" si="12"/>
        <v>0</v>
      </c>
      <c r="E99" s="69">
        <f>E100+E101+E102+E103</f>
        <v>363153.2</v>
      </c>
      <c r="F99" s="85">
        <v>341631</v>
      </c>
      <c r="G99" s="58">
        <f t="shared" si="13"/>
        <v>0</v>
      </c>
      <c r="H99" s="78">
        <f>H100+H101+H102+H103</f>
        <v>341631</v>
      </c>
      <c r="I99" s="103">
        <v>348775</v>
      </c>
      <c r="J99" s="58">
        <f t="shared" si="14"/>
        <v>0</v>
      </c>
      <c r="K99" s="78">
        <f>K100+K101+K102+K103</f>
        <v>348775</v>
      </c>
    </row>
    <row r="100" spans="1:11" ht="30" x14ac:dyDescent="0.25">
      <c r="A100" s="10" t="s">
        <v>2</v>
      </c>
      <c r="B100" s="11" t="s">
        <v>37</v>
      </c>
      <c r="C100" s="85">
        <v>221584</v>
      </c>
      <c r="D100" s="58">
        <f t="shared" si="12"/>
        <v>0</v>
      </c>
      <c r="E100" s="69">
        <v>221584</v>
      </c>
      <c r="F100" s="85">
        <v>224526</v>
      </c>
      <c r="G100" s="58">
        <f t="shared" si="13"/>
        <v>0</v>
      </c>
      <c r="H100" s="78">
        <v>224526</v>
      </c>
      <c r="I100" s="103">
        <v>224526</v>
      </c>
      <c r="J100" s="58">
        <f t="shared" si="14"/>
        <v>0</v>
      </c>
      <c r="K100" s="12">
        <v>224526</v>
      </c>
    </row>
    <row r="101" spans="1:11" ht="30" x14ac:dyDescent="0.25">
      <c r="A101" s="10" t="s">
        <v>36</v>
      </c>
      <c r="B101" s="11" t="s">
        <v>35</v>
      </c>
      <c r="C101" s="85">
        <v>116870.2</v>
      </c>
      <c r="D101" s="58">
        <f t="shared" si="12"/>
        <v>0</v>
      </c>
      <c r="E101" s="69">
        <v>116870.2</v>
      </c>
      <c r="F101" s="85">
        <v>113105</v>
      </c>
      <c r="G101" s="58">
        <f t="shared" si="13"/>
        <v>0</v>
      </c>
      <c r="H101" s="78">
        <v>113105</v>
      </c>
      <c r="I101" s="103">
        <v>113400</v>
      </c>
      <c r="J101" s="58">
        <f t="shared" si="14"/>
        <v>0</v>
      </c>
      <c r="K101" s="12">
        <v>113400</v>
      </c>
    </row>
    <row r="102" spans="1:11" ht="30" x14ac:dyDescent="0.25">
      <c r="A102" s="10" t="s">
        <v>34</v>
      </c>
      <c r="B102" s="11" t="s">
        <v>33</v>
      </c>
      <c r="C102" s="85">
        <v>21699</v>
      </c>
      <c r="D102" s="58">
        <f t="shared" si="12"/>
        <v>0</v>
      </c>
      <c r="E102" s="69">
        <v>21699</v>
      </c>
      <c r="F102" s="85">
        <v>4000</v>
      </c>
      <c r="G102" s="58">
        <f t="shared" si="13"/>
        <v>0</v>
      </c>
      <c r="H102" s="78">
        <v>4000</v>
      </c>
      <c r="I102" s="103">
        <v>10849</v>
      </c>
      <c r="J102" s="58">
        <f t="shared" si="14"/>
        <v>0</v>
      </c>
      <c r="K102" s="12">
        <v>10849</v>
      </c>
    </row>
    <row r="103" spans="1:11" ht="30" x14ac:dyDescent="0.25">
      <c r="A103" s="10" t="s">
        <v>32</v>
      </c>
      <c r="B103" s="11" t="s">
        <v>31</v>
      </c>
      <c r="C103" s="85">
        <v>3000</v>
      </c>
      <c r="D103" s="58">
        <f t="shared" si="12"/>
        <v>0</v>
      </c>
      <c r="E103" s="69">
        <v>3000</v>
      </c>
      <c r="F103" s="85">
        <v>0</v>
      </c>
      <c r="G103" s="58">
        <f t="shared" si="13"/>
        <v>0</v>
      </c>
      <c r="H103" s="78">
        <v>0</v>
      </c>
      <c r="I103" s="103">
        <v>0</v>
      </c>
      <c r="J103" s="58">
        <f t="shared" si="14"/>
        <v>0</v>
      </c>
      <c r="K103" s="12">
        <v>0</v>
      </c>
    </row>
    <row r="104" spans="1:11" ht="29.25" x14ac:dyDescent="0.25">
      <c r="A104" s="59" t="s">
        <v>30</v>
      </c>
      <c r="B104" s="60" t="s">
        <v>29</v>
      </c>
      <c r="C104" s="86">
        <v>269723.2</v>
      </c>
      <c r="D104" s="58">
        <f t="shared" si="12"/>
        <v>0</v>
      </c>
      <c r="E104" s="70">
        <f>E105+E107</f>
        <v>269723.2</v>
      </c>
      <c r="F104" s="86">
        <v>91357.2</v>
      </c>
      <c r="G104" s="58">
        <f t="shared" si="13"/>
        <v>0</v>
      </c>
      <c r="H104" s="9">
        <f>H105+H107</f>
        <v>91357.2</v>
      </c>
      <c r="I104" s="81">
        <v>103989.1</v>
      </c>
      <c r="J104" s="58">
        <f t="shared" si="14"/>
        <v>0</v>
      </c>
      <c r="K104" s="9">
        <f>K105+K107</f>
        <v>103989.09999999999</v>
      </c>
    </row>
    <row r="105" spans="1:11" ht="30" x14ac:dyDescent="0.25">
      <c r="A105" s="10" t="s">
        <v>28</v>
      </c>
      <c r="B105" s="11" t="s">
        <v>27</v>
      </c>
      <c r="C105" s="85">
        <v>1437.3</v>
      </c>
      <c r="D105" s="58">
        <f t="shared" si="12"/>
        <v>-1.2999999999999545</v>
      </c>
      <c r="E105" s="69">
        <f>E106</f>
        <v>1436</v>
      </c>
      <c r="F105" s="85">
        <v>0</v>
      </c>
      <c r="G105" s="58">
        <f t="shared" si="13"/>
        <v>1377.8</v>
      </c>
      <c r="H105" s="78">
        <f>H106</f>
        <v>1377.8</v>
      </c>
      <c r="I105" s="103">
        <v>0</v>
      </c>
      <c r="J105" s="58">
        <f t="shared" si="14"/>
        <v>1322.9</v>
      </c>
      <c r="K105" s="78">
        <f>K106</f>
        <v>1322.9</v>
      </c>
    </row>
    <row r="106" spans="1:11" ht="25.5" customHeight="1" x14ac:dyDescent="0.25">
      <c r="A106" s="10" t="s">
        <v>26</v>
      </c>
      <c r="B106" s="11" t="s">
        <v>25</v>
      </c>
      <c r="C106" s="85">
        <v>1437.3</v>
      </c>
      <c r="D106" s="58">
        <f t="shared" si="12"/>
        <v>-1.2999999999999545</v>
      </c>
      <c r="E106" s="69">
        <v>1436</v>
      </c>
      <c r="F106" s="85">
        <v>0</v>
      </c>
      <c r="G106" s="58">
        <f t="shared" si="13"/>
        <v>1377.8</v>
      </c>
      <c r="H106" s="78">
        <v>1377.8</v>
      </c>
      <c r="I106" s="103">
        <v>0</v>
      </c>
      <c r="J106" s="58">
        <f t="shared" si="14"/>
        <v>1322.9</v>
      </c>
      <c r="K106" s="78">
        <v>1322.9</v>
      </c>
    </row>
    <row r="107" spans="1:11" ht="26.25" customHeight="1" x14ac:dyDescent="0.25">
      <c r="A107" s="10" t="s">
        <v>24</v>
      </c>
      <c r="B107" s="11" t="s">
        <v>23</v>
      </c>
      <c r="C107" s="85">
        <v>268285.90000000002</v>
      </c>
      <c r="D107" s="58">
        <f t="shared" si="12"/>
        <v>1.2999999999883585</v>
      </c>
      <c r="E107" s="69">
        <f>E108+E109+E110+E111+E112+E113</f>
        <v>268287.2</v>
      </c>
      <c r="F107" s="85">
        <v>91357.2</v>
      </c>
      <c r="G107" s="58">
        <f t="shared" si="13"/>
        <v>-1377.8000000000029</v>
      </c>
      <c r="H107" s="78">
        <f>H108+H109+H110+H111+H112+H113</f>
        <v>89979.4</v>
      </c>
      <c r="I107" s="103">
        <v>103989.1</v>
      </c>
      <c r="J107" s="58">
        <f t="shared" si="14"/>
        <v>-1322.9000000000087</v>
      </c>
      <c r="K107" s="78">
        <f>K108+K109+K110+K111+K112+K113</f>
        <v>102666.2</v>
      </c>
    </row>
    <row r="108" spans="1:11" ht="30" x14ac:dyDescent="0.25">
      <c r="A108" s="10" t="s">
        <v>22</v>
      </c>
      <c r="B108" s="11" t="s">
        <v>21</v>
      </c>
      <c r="C108" s="85">
        <v>108000</v>
      </c>
      <c r="D108" s="58">
        <f t="shared" si="12"/>
        <v>0</v>
      </c>
      <c r="E108" s="69">
        <v>108000</v>
      </c>
      <c r="F108" s="85">
        <v>35000</v>
      </c>
      <c r="G108" s="58">
        <f t="shared" si="13"/>
        <v>0</v>
      </c>
      <c r="H108" s="78">
        <v>35000</v>
      </c>
      <c r="I108" s="103">
        <v>40300</v>
      </c>
      <c r="J108" s="58">
        <f t="shared" si="14"/>
        <v>0</v>
      </c>
      <c r="K108" s="12">
        <v>40300</v>
      </c>
    </row>
    <row r="109" spans="1:11" ht="30" x14ac:dyDescent="0.25">
      <c r="A109" s="10" t="s">
        <v>20</v>
      </c>
      <c r="B109" s="11" t="s">
        <v>19</v>
      </c>
      <c r="C109" s="85">
        <v>54</v>
      </c>
      <c r="D109" s="58">
        <f t="shared" si="12"/>
        <v>0</v>
      </c>
      <c r="E109" s="69">
        <v>54</v>
      </c>
      <c r="F109" s="85">
        <v>54</v>
      </c>
      <c r="G109" s="58">
        <f t="shared" si="13"/>
        <v>0</v>
      </c>
      <c r="H109" s="78">
        <v>54</v>
      </c>
      <c r="I109" s="103">
        <v>54</v>
      </c>
      <c r="J109" s="58">
        <f t="shared" si="14"/>
        <v>0</v>
      </c>
      <c r="K109" s="78">
        <v>54</v>
      </c>
    </row>
    <row r="110" spans="1:11" ht="45" x14ac:dyDescent="0.25">
      <c r="A110" s="10" t="s">
        <v>18</v>
      </c>
      <c r="B110" s="11" t="s">
        <v>17</v>
      </c>
      <c r="C110" s="85">
        <v>33931.9</v>
      </c>
      <c r="D110" s="58">
        <f t="shared" si="12"/>
        <v>1.2999999999956344</v>
      </c>
      <c r="E110" s="69">
        <v>33933.199999999997</v>
      </c>
      <c r="F110" s="85">
        <v>2180.5</v>
      </c>
      <c r="G110" s="58">
        <f t="shared" si="13"/>
        <v>0</v>
      </c>
      <c r="H110" s="78">
        <v>2180.5</v>
      </c>
      <c r="I110" s="103">
        <v>1815.1</v>
      </c>
      <c r="J110" s="58">
        <f t="shared" si="14"/>
        <v>0</v>
      </c>
      <c r="K110" s="78">
        <v>1815.1</v>
      </c>
    </row>
    <row r="111" spans="1:11" ht="30" x14ac:dyDescent="0.25">
      <c r="A111" s="10" t="s">
        <v>16</v>
      </c>
      <c r="B111" s="11" t="s">
        <v>15</v>
      </c>
      <c r="C111" s="85">
        <v>80000</v>
      </c>
      <c r="D111" s="58">
        <f t="shared" si="12"/>
        <v>0</v>
      </c>
      <c r="E111" s="69">
        <v>80000</v>
      </c>
      <c r="F111" s="85">
        <v>32422.7</v>
      </c>
      <c r="G111" s="58">
        <f t="shared" si="13"/>
        <v>-1377.7999999999993</v>
      </c>
      <c r="H111" s="78">
        <v>31044.9</v>
      </c>
      <c r="I111" s="103">
        <v>40820</v>
      </c>
      <c r="J111" s="58">
        <f t="shared" si="14"/>
        <v>-1322.9000000000015</v>
      </c>
      <c r="K111" s="78">
        <v>39497.1</v>
      </c>
    </row>
    <row r="112" spans="1:11" ht="45" x14ac:dyDescent="0.25">
      <c r="A112" s="10" t="s">
        <v>14</v>
      </c>
      <c r="B112" s="11" t="s">
        <v>13</v>
      </c>
      <c r="C112" s="85">
        <v>44000</v>
      </c>
      <c r="D112" s="58">
        <f t="shared" si="12"/>
        <v>0</v>
      </c>
      <c r="E112" s="69">
        <v>44000</v>
      </c>
      <c r="F112" s="85">
        <v>21000</v>
      </c>
      <c r="G112" s="58">
        <f t="shared" si="13"/>
        <v>0</v>
      </c>
      <c r="H112" s="78">
        <v>21000</v>
      </c>
      <c r="I112" s="103">
        <v>21000</v>
      </c>
      <c r="J112" s="58">
        <f t="shared" si="14"/>
        <v>0</v>
      </c>
      <c r="K112" s="78">
        <v>21000</v>
      </c>
    </row>
    <row r="113" spans="1:11" ht="30.75" thickBot="1" x14ac:dyDescent="0.3">
      <c r="A113" s="67" t="s">
        <v>12</v>
      </c>
      <c r="B113" s="68" t="s">
        <v>11</v>
      </c>
      <c r="C113" s="99">
        <v>2300</v>
      </c>
      <c r="D113" s="100">
        <f t="shared" si="12"/>
        <v>0</v>
      </c>
      <c r="E113" s="102">
        <v>2300</v>
      </c>
      <c r="F113" s="99">
        <v>700</v>
      </c>
      <c r="G113" s="100">
        <f t="shared" si="13"/>
        <v>0</v>
      </c>
      <c r="H113" s="101">
        <v>700</v>
      </c>
      <c r="I113" s="104">
        <v>0</v>
      </c>
      <c r="J113" s="100">
        <f t="shared" si="14"/>
        <v>0</v>
      </c>
      <c r="K113" s="101">
        <v>0</v>
      </c>
    </row>
    <row r="114" spans="1:11" ht="27" customHeight="1" thickBot="1" x14ac:dyDescent="0.3">
      <c r="A114" s="62" t="s">
        <v>10</v>
      </c>
      <c r="B114" s="63" t="s">
        <v>9</v>
      </c>
      <c r="C114" s="93">
        <v>57636</v>
      </c>
      <c r="D114" s="94">
        <f>E114-C114</f>
        <v>0</v>
      </c>
      <c r="E114" s="95">
        <f>E115+E116+E117+E118</f>
        <v>57636</v>
      </c>
      <c r="F114" s="96">
        <v>87762</v>
      </c>
      <c r="G114" s="94">
        <f>H114-F114</f>
        <v>0</v>
      </c>
      <c r="H114" s="95">
        <f>H115+H116+H117+H118</f>
        <v>87762</v>
      </c>
      <c r="I114" s="97">
        <v>135929.4</v>
      </c>
      <c r="J114" s="94">
        <f>K114-I114</f>
        <v>0</v>
      </c>
      <c r="K114" s="95">
        <f>K115+K116+K117+K118</f>
        <v>135929.4</v>
      </c>
    </row>
    <row r="115" spans="1:11" ht="22.5" customHeight="1" x14ac:dyDescent="0.25">
      <c r="A115" s="13" t="s">
        <v>8</v>
      </c>
      <c r="B115" s="14" t="s">
        <v>7</v>
      </c>
      <c r="C115" s="87">
        <v>7600</v>
      </c>
      <c r="D115" s="58">
        <f t="shared" si="12"/>
        <v>0</v>
      </c>
      <c r="E115" s="87">
        <v>7600</v>
      </c>
      <c r="F115" s="82">
        <v>1500</v>
      </c>
      <c r="G115" s="82">
        <v>1500</v>
      </c>
      <c r="H115" s="82">
        <v>1500</v>
      </c>
      <c r="I115" s="91">
        <v>1500</v>
      </c>
      <c r="J115" s="91">
        <v>1500</v>
      </c>
      <c r="K115" s="91">
        <v>1500</v>
      </c>
    </row>
    <row r="116" spans="1:11" ht="24.75" customHeight="1" x14ac:dyDescent="0.25">
      <c r="A116" s="10" t="s">
        <v>6</v>
      </c>
      <c r="B116" s="11" t="s">
        <v>5</v>
      </c>
      <c r="C116" s="85">
        <v>0</v>
      </c>
      <c r="D116" s="58">
        <f t="shared" si="12"/>
        <v>0</v>
      </c>
      <c r="E116" s="85">
        <v>0</v>
      </c>
      <c r="F116" s="80">
        <v>44000</v>
      </c>
      <c r="G116" s="80">
        <v>44000</v>
      </c>
      <c r="H116" s="80">
        <v>44000</v>
      </c>
      <c r="I116" s="90">
        <v>92167.4</v>
      </c>
      <c r="J116" s="90">
        <v>92167.4</v>
      </c>
      <c r="K116" s="90">
        <v>92167.4</v>
      </c>
    </row>
    <row r="117" spans="1:11" ht="23.25" customHeight="1" x14ac:dyDescent="0.25">
      <c r="A117" s="10" t="s">
        <v>213</v>
      </c>
      <c r="B117" s="11" t="s">
        <v>3</v>
      </c>
      <c r="C117" s="85">
        <v>8550</v>
      </c>
      <c r="D117" s="58">
        <f t="shared" si="12"/>
        <v>0</v>
      </c>
      <c r="E117" s="85">
        <v>8550</v>
      </c>
      <c r="F117" s="80">
        <v>0</v>
      </c>
      <c r="G117" s="80">
        <v>0</v>
      </c>
      <c r="H117" s="80">
        <v>0</v>
      </c>
      <c r="I117" s="90">
        <v>0</v>
      </c>
      <c r="J117" s="90">
        <v>0</v>
      </c>
      <c r="K117" s="90">
        <v>0</v>
      </c>
    </row>
    <row r="118" spans="1:11" ht="33.75" customHeight="1" thickBot="1" x14ac:dyDescent="0.3">
      <c r="A118" s="10" t="s">
        <v>2</v>
      </c>
      <c r="B118" s="11" t="s">
        <v>1</v>
      </c>
      <c r="C118" s="85">
        <v>41486</v>
      </c>
      <c r="D118" s="58">
        <f t="shared" si="12"/>
        <v>0</v>
      </c>
      <c r="E118" s="85">
        <v>41486</v>
      </c>
      <c r="F118" s="80">
        <v>42262</v>
      </c>
      <c r="G118" s="80">
        <v>42262</v>
      </c>
      <c r="H118" s="80">
        <v>42262</v>
      </c>
      <c r="I118" s="90">
        <v>42262</v>
      </c>
      <c r="J118" s="90">
        <v>42262</v>
      </c>
      <c r="K118" s="90">
        <v>42262</v>
      </c>
    </row>
    <row r="119" spans="1:11" ht="29.25" customHeight="1" thickBot="1" x14ac:dyDescent="0.3">
      <c r="A119" s="151" t="s">
        <v>0</v>
      </c>
      <c r="B119" s="152"/>
      <c r="C119" s="88">
        <v>2035847.9</v>
      </c>
      <c r="D119" s="64">
        <f>E119-C119</f>
        <v>0</v>
      </c>
      <c r="E119" s="66">
        <f>E114+E6</f>
        <v>2035847.9000000001</v>
      </c>
      <c r="F119" s="83">
        <v>1724613</v>
      </c>
      <c r="G119" s="64">
        <f>H119-F119</f>
        <v>0</v>
      </c>
      <c r="H119" s="66">
        <f>H114+H6</f>
        <v>1724612.9999999998</v>
      </c>
      <c r="I119" s="92">
        <v>1819289.3</v>
      </c>
      <c r="J119" s="64">
        <f>K119-I119</f>
        <v>0</v>
      </c>
      <c r="K119" s="66">
        <f>K114+K6</f>
        <v>1819289.2999999998</v>
      </c>
    </row>
    <row r="120" spans="1:11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</row>
  </sheetData>
  <mergeCells count="9">
    <mergeCell ref="B4:B5"/>
    <mergeCell ref="A2:K2"/>
    <mergeCell ref="C1:F1"/>
    <mergeCell ref="A6:B6"/>
    <mergeCell ref="A119:B119"/>
    <mergeCell ref="C4:E4"/>
    <mergeCell ref="F4:H4"/>
    <mergeCell ref="I4:K4"/>
    <mergeCell ref="A4:A5"/>
  </mergeCells>
  <pageMargins left="0.78740157480314965" right="0.39370078740157483" top="0.78740157480314965" bottom="0.78740157480314965" header="0.31496062992125984" footer="0.31496062992125984"/>
  <pageSetup paperSize="9" scale="62" firstPageNumber="388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'1'!Заголовки_для_печати</vt:lpstr>
      <vt:lpstr>'2'!Заголовки_для_печати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Закирова Л.М.</dc:creator>
  <cp:lastModifiedBy>Абдуллина С.Ч.</cp:lastModifiedBy>
  <cp:lastPrinted>2024-11-26T11:40:35Z</cp:lastPrinted>
  <dcterms:created xsi:type="dcterms:W3CDTF">2024-11-25T07:04:20Z</dcterms:created>
  <dcterms:modified xsi:type="dcterms:W3CDTF">2024-11-26T11:40:43Z</dcterms:modified>
</cp:coreProperties>
</file>