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Абдуллина\2026 год\Уточнение бюджета на 2026-2028 (ДУМА) март\"/>
    </mc:Choice>
  </mc:AlternateContent>
  <xr:revisionPtr revIDLastSave="0" documentId="13_ncr:1_{3834E9BC-28CB-4EB4-8DF4-22C1261897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 (2)" sheetId="5" r:id="rId1"/>
  </sheets>
  <definedNames>
    <definedName name="_xlnm.Print_Titles" localSheetId="0">'1 (2)'!$5:$6</definedName>
    <definedName name="_xlnm.Print_Area" localSheetId="0">'1 (2)'!$A$1:$H$41</definedName>
  </definedNames>
  <calcPr calcId="191029" iterate="1"/>
</workbook>
</file>

<file path=xl/calcChain.xml><?xml version="1.0" encoding="utf-8"?>
<calcChain xmlns="http://schemas.openxmlformats.org/spreadsheetml/2006/main">
  <c r="G33" i="5" l="1"/>
  <c r="H29" i="5"/>
  <c r="H24" i="5" l="1"/>
  <c r="H16" i="5"/>
  <c r="E37" i="5"/>
  <c r="E35" i="5"/>
  <c r="E33" i="5"/>
  <c r="E27" i="5"/>
  <c r="E41" i="5" l="1"/>
  <c r="H7" i="5" l="1"/>
  <c r="G7" i="5"/>
  <c r="H8" i="5" l="1"/>
  <c r="H18" i="5"/>
  <c r="H21" i="5"/>
  <c r="G8" i="5"/>
  <c r="H11" i="5" l="1"/>
  <c r="C23" i="5"/>
  <c r="C25" i="5" s="1"/>
  <c r="G24" i="5"/>
  <c r="G23" i="5" l="1"/>
  <c r="D24" i="5" l="1"/>
  <c r="E24" i="5" s="1"/>
  <c r="D7" i="5"/>
  <c r="D22" i="5"/>
  <c r="E22" i="5" s="1"/>
  <c r="D21" i="5"/>
  <c r="E21" i="5" s="1"/>
  <c r="D20" i="5"/>
  <c r="E20" i="5" s="1"/>
  <c r="D19" i="5"/>
  <c r="E19" i="5" s="1"/>
  <c r="H23" i="5"/>
  <c r="D18" i="5"/>
  <c r="E18" i="5" s="1"/>
  <c r="D17" i="5"/>
  <c r="E17" i="5" s="1"/>
  <c r="D15" i="5"/>
  <c r="E15" i="5" s="1"/>
  <c r="D14" i="5"/>
  <c r="E14" i="5" s="1"/>
  <c r="D13" i="5"/>
  <c r="E13" i="5" s="1"/>
  <c r="D12" i="5"/>
  <c r="E12" i="5" s="1"/>
  <c r="D11" i="5"/>
  <c r="E11" i="5" s="1"/>
  <c r="D10" i="5"/>
  <c r="E10" i="5" s="1"/>
  <c r="D9" i="5"/>
  <c r="E9" i="5" s="1"/>
  <c r="D8" i="5" l="1"/>
  <c r="E8" i="5" s="1"/>
  <c r="H25" i="5"/>
  <c r="G25" i="5"/>
  <c r="E7" i="5"/>
  <c r="D16" i="5"/>
  <c r="E16" i="5" s="1"/>
  <c r="E23" i="5" l="1"/>
  <c r="D23" i="5"/>
  <c r="D25" i="5" s="1"/>
  <c r="E25" i="5" l="1"/>
</calcChain>
</file>

<file path=xl/sharedStrings.xml><?xml version="1.0" encoding="utf-8"?>
<sst xmlns="http://schemas.openxmlformats.org/spreadsheetml/2006/main" count="73" uniqueCount="73">
  <si>
    <t>тыс.рублей</t>
  </si>
  <si>
    <t>Наименование показателя</t>
  </si>
  <si>
    <t>Функциональная классификация расходов бюджетов Российской Федерации</t>
  </si>
  <si>
    <t>Уточнено</t>
  </si>
  <si>
    <t>Пояснение</t>
  </si>
  <si>
    <t>уточнения расходной части бюджета города                                       (+,-)</t>
  </si>
  <si>
    <t>Примечание:</t>
  </si>
  <si>
    <t>тыс. рублей</t>
  </si>
  <si>
    <t>Приложение № 1 к пояснительной записке по расходам</t>
  </si>
  <si>
    <t>I.Межбюджетные трансферты, в т.ч.:</t>
  </si>
  <si>
    <t>1.Субвенции бюджета муниципального образования</t>
  </si>
  <si>
    <t>Муниципальная программа "Развитие образования в городе Радужный"</t>
  </si>
  <si>
    <t>51.0.00.00000</t>
  </si>
  <si>
    <t>52.0.00.00000</t>
  </si>
  <si>
    <t>Муниципальная программа "Доступная среда в городе Радужный"</t>
  </si>
  <si>
    <t>53.0.00.00000</t>
  </si>
  <si>
    <t xml:space="preserve">Муниципальная программа "Развитие муниципальной службы в администрации города Радужный </t>
  </si>
  <si>
    <t>56.0.00.00000</t>
  </si>
  <si>
    <t>Муниципальная программа "Обеспечение доступным и комфортным жильем жителей города Радужный"</t>
  </si>
  <si>
    <t>57.0.00.00000</t>
  </si>
  <si>
    <t>Муниципальная программа "Развитие жилищно-коммунального комплекса и повышение энергетической эффективности в городе Радужный"</t>
  </si>
  <si>
    <t>58.0.00.00000</t>
  </si>
  <si>
    <t>60.0.00.00000</t>
  </si>
  <si>
    <t>61.0.00.00000</t>
  </si>
  <si>
    <t>Муниципальная программа "Развитие малого и среднего предпринимательства в городе Радужный"</t>
  </si>
  <si>
    <t>62.0.00.00000</t>
  </si>
  <si>
    <t xml:space="preserve"> Муниципальная программа "Управление муниципальными финансами  города Радужный</t>
  </si>
  <si>
    <t>65.0.00.00000</t>
  </si>
  <si>
    <t>Муниципальная программа "Развитие гражданского общества города Радужный"</t>
  </si>
  <si>
    <t>66.0.00.00000</t>
  </si>
  <si>
    <t>Муниципальная программа "Управление муниципальным имуществом города Радужный "</t>
  </si>
  <si>
    <t>67.0.00.00000</t>
  </si>
  <si>
    <t>Муниципальная программа "Укрепление  межнационального и межконфессионального согласия, профилактика экстремизма в городе Радужный</t>
  </si>
  <si>
    <t>68.0.00.00000</t>
  </si>
  <si>
    <t>Муниципальная программа "Содействие занятости населения города Радужный"</t>
  </si>
  <si>
    <t>70.0.00.00000</t>
  </si>
  <si>
    <t xml:space="preserve"> Муниципальная программа "Создание условий для эффективного решения вопросов местного значения  и осуществления переданных в установленном порядке государственных полномочий в городе Радужный "</t>
  </si>
  <si>
    <t>71.0.00.00000</t>
  </si>
  <si>
    <t>75.0.00.00000</t>
  </si>
  <si>
    <t>Итого по муниципальным программам</t>
  </si>
  <si>
    <t xml:space="preserve">Непрограммные расходы </t>
  </si>
  <si>
    <t>90.0.00.00000</t>
  </si>
  <si>
    <t>ВСЕГО:</t>
  </si>
  <si>
    <t xml:space="preserve">   </t>
  </si>
  <si>
    <t>Муниципальная программа "Обеспечение безопасности жизнедеятельности населения города Радужный"</t>
  </si>
  <si>
    <t>Муниципальная программа "Городская среда и транспортная система города Радужный"</t>
  </si>
  <si>
    <t>ВСЕГО ((I+II+ III)</t>
  </si>
  <si>
    <t>Муниципальная программа "Развитие культуры, спорта и молодежной политики в городе Радужный"</t>
  </si>
  <si>
    <t xml:space="preserve">1.Субсидии бюджета муниципального образования </t>
  </si>
  <si>
    <t>Муниципальная программа "Охрана, защита, воспроизводство городских лесов и обеспечение экологической безопасности города Радужный"</t>
  </si>
  <si>
    <t>II. Прочие безвозмездные поступления, в том числе:</t>
  </si>
  <si>
    <t>Средства, поступившие из резервного фонда Правительства Тюменской области</t>
  </si>
  <si>
    <t xml:space="preserve">*Дотации на поддержку мер по обеспечению сбалансированности бюджетов городских округов и муниципальных районов Ханты-Мансийского автономного округа – Югры </t>
  </si>
  <si>
    <t xml:space="preserve">**Дотации для финансового обеспечения расходных обязательств муниципальных образований Ханты-Мансийского автономного округа – Югры по решению вопросов местного значения </t>
  </si>
  <si>
    <t>Утвержденный бюджет на 2026 год (решение Думы от 06.12.2025 № 36)</t>
  </si>
  <si>
    <t>Остатки средств на 01.01.2026 по договору подертвования денежных средств                                                                                                      с АО "ННК-ННП"</t>
  </si>
  <si>
    <t>Договор пожертвования  с АО "ННК - ННП" 2026 год</t>
  </si>
  <si>
    <t>Договор пожертвования  с ОАО "Варьеганнефтегаз" 2026 год</t>
  </si>
  <si>
    <r>
      <t xml:space="preserve">  1) Предоставление субсидий участникам специальной военной операции, членам их семей, состоящим на учете в качестве нуждающихся в жилых помещениях, предоставляемых по  договорам социального найма, на приобретение (строительство) жилых помещений в собственность </t>
    </r>
    <r>
      <rPr>
        <b/>
        <sz val="14"/>
        <color rgb="FF0000FF"/>
        <rFont val="Times New Roman"/>
        <family val="1"/>
        <charset val="204"/>
      </rPr>
      <t>(+) 4 808,41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тыс.руб.;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Times New Roman"/>
        <family val="1"/>
        <charset val="204"/>
      </rPr>
      <t xml:space="preserve">       </t>
    </r>
  </si>
  <si>
    <r>
      <t>1) Благоустройство территории под объект "Аллея Славы" по адресу: 10 микрорайон, территория между ул.Парковая,  ул.Бульварная, МАДОУ ДС №12 "Буратино" (по договору с АО ННК-ННП"))</t>
    </r>
    <r>
      <rPr>
        <sz val="14"/>
        <color rgb="FF0000FF"/>
        <rFont val="Times New Roman"/>
        <family val="1"/>
        <charset val="204"/>
      </rPr>
      <t xml:space="preserve"> (+)</t>
    </r>
    <r>
      <rPr>
        <b/>
        <sz val="14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>27 890,00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 xml:space="preserve">тыс.руб.                                             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rgb="FFFF0000"/>
        <rFont val="Times New Roman"/>
        <family val="1"/>
        <charset val="204"/>
      </rPr>
      <t xml:space="preserve">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</si>
  <si>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Расходы на обеспечение функций органов местного самоуправления </t>
    </r>
    <r>
      <rPr>
        <sz val="14"/>
        <color rgb="FF0000FF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>(+) 9 244,00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 xml:space="preserve">тыс.руб.; 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Обеспечение деятельности  МКУ "Управление материально-технического обеспечения деятельности органов местного самоуправления города Радужный" </t>
    </r>
    <r>
      <rPr>
        <b/>
        <sz val="14"/>
        <color rgb="FF0000FF"/>
        <rFont val="Times New Roman"/>
        <family val="1"/>
        <charset val="204"/>
      </rPr>
      <t>(+) 269,00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тыс.руб. (налог на имущество);         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 xml:space="preserve">3) Реализация проектов (инициатив) граждан по вопросам местного значения </t>
    </r>
    <r>
      <rPr>
        <sz val="14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>(+) 1 070,00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 xml:space="preserve">тыс.руб.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Times New Roman"/>
        <family val="1"/>
        <charset val="204"/>
      </rPr>
      <t xml:space="preserve">   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</si>
  <si>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 1) Обеспечение деятельности КУ "ДЕЗ по ГХ"</t>
    </r>
    <r>
      <rPr>
        <b/>
        <sz val="14"/>
        <color rgb="FFFF0000"/>
        <rFont val="Times New Roman"/>
        <family val="1"/>
        <charset val="204"/>
      </rPr>
      <t xml:space="preserve"> (-) 1 553,50 </t>
    </r>
    <r>
      <rPr>
        <sz val="14"/>
        <rFont val="Times New Roman"/>
        <family val="1"/>
        <charset val="204"/>
      </rPr>
      <t>тыс.руб</t>
    </r>
    <r>
      <rPr>
        <sz val="14"/>
        <color theme="1"/>
        <rFont val="Times New Roman"/>
        <family val="1"/>
        <charset val="204"/>
      </rPr>
      <t xml:space="preserve">. (энономия по направлению - расходы на обеспечение физической охраны).                                                                                                                  </t>
    </r>
  </si>
  <si>
    <t>Уточненный бюджет на 2026 год</t>
  </si>
  <si>
    <t xml:space="preserve">Перераспределение расходов и распределение за счет остатков на едином счете в 2026 году </t>
  </si>
  <si>
    <t>III.Увеличение расходов за счет остатков средств на едином счете 2026 году</t>
  </si>
  <si>
    <t>Остатки собственных средств на 01.01.2026 года</t>
  </si>
  <si>
    <t>2.Иные межбюджетные трансферты</t>
  </si>
  <si>
    <t>Распределение расходов по муниципальным программам и непрограммным направлениям деятельности бюджета города Радужный на 2026 год</t>
  </si>
  <si>
    <r>
      <t>1)</t>
    </r>
    <r>
      <rPr>
        <b/>
        <sz val="13"/>
        <color theme="1"/>
        <rFont val="Times New Roman"/>
        <family val="1"/>
        <charset val="204"/>
      </rPr>
      <t xml:space="preserve">   </t>
    </r>
    <r>
      <rPr>
        <sz val="13"/>
        <color theme="1"/>
        <rFont val="Times New Roman"/>
        <family val="1"/>
        <charset val="204"/>
      </rPr>
      <t xml:space="preserve">Расходы на реализацию мероприятий по договору пожертвования  АО "ННК - ННП" (разработка проектно-сметной документации на капитальный ремонт МАДОУ ДС № 9 "Черепашка" (корпус №3, 2 мкр., д. 32) </t>
    </r>
    <r>
      <rPr>
        <b/>
        <sz val="13"/>
        <color rgb="FF0000FF"/>
        <rFont val="Times New Roman"/>
        <family val="1"/>
        <charset val="204"/>
      </rPr>
      <t>(+) 5 500,00</t>
    </r>
    <r>
      <rPr>
        <b/>
        <sz val="13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 xml:space="preserve">тыс.руб.;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2) Разработка проектной документации по капитальному ремонту здания МБОУ СОШ №6, расположенного по адресу: г.Радужный, микрорайон 1, строение 11 ( АО "ННК-ННП") </t>
    </r>
    <r>
      <rPr>
        <sz val="13"/>
        <color rgb="FFFF0000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>(+) 2 079,75</t>
    </r>
    <r>
      <rPr>
        <b/>
        <sz val="13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 xml:space="preserve">тыс.руб. (остатки целевых средств на 01.01.2026);  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3) Расходы на обеспечение функций органов местного самоуправления </t>
    </r>
    <r>
      <rPr>
        <b/>
        <sz val="13"/>
        <color rgb="FFFF0000"/>
        <rFont val="Times New Roman"/>
        <family val="1"/>
        <charset val="204"/>
      </rPr>
      <t xml:space="preserve">  </t>
    </r>
    <r>
      <rPr>
        <b/>
        <sz val="13"/>
        <color rgb="FF0000FF"/>
        <rFont val="Times New Roman"/>
        <family val="1"/>
        <charset val="204"/>
      </rPr>
      <t>(+) 6162,00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тыс.руб.;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4)  Субсидия на обеспечение физической и вооруженной (военизированной) охраны</t>
    </r>
    <r>
      <rPr>
        <b/>
        <sz val="13"/>
        <color theme="1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 xml:space="preserve"> (+) 5 377,90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тыс.руб;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5) Расходы на обеспечение деятельности (оказание услуг, выполнение работ) муниципальных учреждений   (коммунальные услуги, налог на                                                                                                            имущество) </t>
    </r>
    <r>
      <rPr>
        <b/>
        <sz val="13"/>
        <color rgb="FF0000FF"/>
        <rFont val="Times New Roman"/>
        <family val="1"/>
        <charset val="204"/>
      </rPr>
      <t>(+) 7 395,40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 xml:space="preserve">тыс.руб.;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   </t>
    </r>
    <r>
      <rPr>
        <sz val="13"/>
        <color theme="1"/>
        <rFont val="Times New Roman"/>
        <family val="1"/>
        <charset val="204"/>
      </rPr>
      <t xml:space="preserve"> 6) Субсидия на реализацию мероприятий муниципальной программы "Развитие образования в городе Радужный" учреждениям дошкольного образования (ремонт санитарных узлов) </t>
    </r>
    <r>
      <rPr>
        <b/>
        <sz val="13"/>
        <color rgb="FF0000FF"/>
        <rFont val="Times New Roman"/>
        <family val="1"/>
        <charset val="204"/>
      </rPr>
      <t xml:space="preserve"> (+) 2 955,10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тыс.руб.;       </t>
    </r>
    <r>
      <rPr>
        <sz val="13"/>
        <color rgb="FFFF0000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rFont val="Times New Roman"/>
        <family val="1"/>
        <charset val="204"/>
      </rPr>
      <t>7)</t>
    </r>
    <r>
      <rPr>
        <sz val="13"/>
        <color rgb="FFFF0000"/>
        <rFont val="Times New Roman"/>
        <family val="1"/>
        <charset val="204"/>
      </rPr>
      <t xml:space="preserve">  </t>
    </r>
    <r>
      <rPr>
        <sz val="13"/>
        <rFont val="Times New Roman"/>
        <family val="1"/>
        <charset val="204"/>
      </rPr>
      <t xml:space="preserve"> Субсидия на организацию проведения общественно-значимых мероприятий в сфере образования, науки и молодежной политики </t>
    </r>
    <r>
      <rPr>
        <b/>
        <sz val="13"/>
        <color rgb="FF0000FF"/>
        <rFont val="Times New Roman"/>
        <family val="1"/>
        <charset val="204"/>
      </rPr>
      <t xml:space="preserve">(+) 360,00 </t>
    </r>
    <r>
      <rPr>
        <sz val="13"/>
        <rFont val="Times New Roman"/>
        <family val="1"/>
        <charset val="204"/>
      </rPr>
      <t xml:space="preserve">тыс.руб.       </t>
    </r>
    <r>
      <rPr>
        <sz val="13"/>
        <color rgb="FFFF0000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                       </t>
    </r>
    <r>
      <rPr>
        <b/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</t>
    </r>
  </si>
  <si>
    <r>
      <t>1) Взносы на капитальный ремонт общего имущества многоквартирных домов, в части помещений, находящихся в муниципальной собственности</t>
    </r>
    <r>
      <rPr>
        <sz val="14"/>
        <color rgb="FF0000FF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 xml:space="preserve">(+) 1 609,60 </t>
    </r>
    <r>
      <rPr>
        <sz val="14"/>
        <color theme="1"/>
        <rFont val="Times New Roman"/>
        <family val="1"/>
        <charset val="204"/>
      </rPr>
      <t xml:space="preserve">тыс.руб.;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Ликвидация снос объекта капитального строительства, расположенного по адресу: Ханты-Мансийский автономный округ - Югра, г.   Радужный, ул.Новая, стр. № 29/1 </t>
    </r>
    <r>
      <rPr>
        <b/>
        <sz val="14"/>
        <color rgb="FF0000FF"/>
        <rFont val="Times New Roman"/>
        <family val="1"/>
        <charset val="204"/>
      </rPr>
      <t xml:space="preserve">(+) 3 582,40 </t>
    </r>
    <r>
      <rPr>
        <sz val="14"/>
        <rFont val="Times New Roman"/>
        <family val="1"/>
        <charset val="204"/>
      </rPr>
      <t xml:space="preserve">тыс.руб.;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Расходы на обеспечение функций органов местного самоуправления  </t>
    </r>
    <r>
      <rPr>
        <b/>
        <sz val="14"/>
        <color rgb="FF0000FF"/>
        <rFont val="Times New Roman"/>
        <family val="1"/>
        <charset val="204"/>
      </rPr>
      <t>(+) 4 022,00</t>
    </r>
    <r>
      <rPr>
        <sz val="14"/>
        <rFont val="Times New Roman"/>
        <family val="1"/>
        <charset val="204"/>
      </rPr>
      <t xml:space="preserve"> тыс.руб.;    </t>
    </r>
    <r>
      <rPr>
        <b/>
        <sz val="14"/>
        <color theme="1"/>
        <rFont val="Times New Roman"/>
        <family val="1"/>
        <charset val="204"/>
      </rPr>
      <t xml:space="preserve">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>4) Расходы на содержание единого недвижимого комплекса, расположенного по адресу г.Радужный, Южная промышленная зона, ул.Индустриальная, строение 58/1</t>
    </r>
    <r>
      <rPr>
        <sz val="14"/>
        <color rgb="FFFF0000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>(+) 775,20</t>
    </r>
    <r>
      <rPr>
        <sz val="14"/>
        <color rgb="FFFF000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тыс.руб.</t>
    </r>
  </si>
  <si>
    <r>
      <t xml:space="preserve">1) Субсидия на капитальный ремонт муниципальных учреждений культуры, образования, спорта и иных социальных учреждений  </t>
    </r>
    <r>
      <rPr>
        <b/>
        <sz val="13"/>
        <color rgb="FF0000FF"/>
        <rFont val="Times New Roman"/>
        <family val="1"/>
        <charset val="204"/>
      </rPr>
      <t>(+) 39 492,74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>тыс.руб</t>
    </r>
    <r>
      <rPr>
        <b/>
        <sz val="13"/>
        <rFont val="Times New Roman"/>
        <family val="1"/>
        <charset val="204"/>
      </rPr>
      <t xml:space="preserve">. </t>
    </r>
    <r>
      <rPr>
        <b/>
        <sz val="13"/>
        <color rgb="FF0000FF"/>
        <rFont val="Times New Roman"/>
        <family val="1"/>
        <charset val="204"/>
      </rPr>
      <t xml:space="preserve">(средства бюджета округа);                                                                                                                                                                   </t>
    </r>
    <r>
      <rPr>
        <b/>
        <sz val="13"/>
        <color rgb="FFFF0000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2) Расходы на реализацию мероприятий по договору пожертвования  АО "ННК - ННП"    </t>
    </r>
    <r>
      <rPr>
        <b/>
        <sz val="13"/>
        <color rgb="FF0000FF"/>
        <rFont val="Times New Roman"/>
        <family val="1"/>
        <charset val="204"/>
      </rPr>
      <t>(+) 1 610,00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>тыс.руб. (разработка проектно-сметной документации по капитальному ремонту внутренних помещений 1 и 2 этажей здания по адресу 7 мкр., дом 33, АУ ГМЦ "Вектор М"</t>
    </r>
    <r>
      <rPr>
        <b/>
        <sz val="13"/>
        <color rgb="FF0000FF"/>
        <rFont val="Times New Roman"/>
        <family val="1"/>
        <charset val="204"/>
      </rPr>
      <t xml:space="preserve"> (+) 860,00 </t>
    </r>
    <r>
      <rPr>
        <sz val="13"/>
        <rFont val="Times New Roman"/>
        <family val="1"/>
        <charset val="204"/>
      </rPr>
      <t xml:space="preserve">тыс.руб., разработка проектно-сметной документации по капитальному ремонту кровли спортивного зала здания спортивного комплекса "Факел", расположенного по адресу: ХМАО-Югра, г.Радужный, микрорайон 3, дом 23, АУ ДО СШ "Юность" </t>
    </r>
    <r>
      <rPr>
        <b/>
        <sz val="13"/>
        <color rgb="FF0000FF"/>
        <rFont val="Times New Roman"/>
        <family val="1"/>
        <charset val="204"/>
      </rPr>
      <t>(+) 750,00 тыс</t>
    </r>
    <r>
      <rPr>
        <sz val="13"/>
        <rFont val="Times New Roman"/>
        <family val="1"/>
        <charset val="204"/>
      </rPr>
      <t>.руб.);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3) Приобретение, установка и монтаж стационарного сценического комплекса на площади "Дружбы народов" (АУК "ДК "Нефтяник") </t>
    </r>
    <r>
      <rPr>
        <b/>
        <sz val="13"/>
        <color rgb="FF0000FF"/>
        <rFont val="Times New Roman"/>
        <family val="1"/>
        <charset val="204"/>
      </rPr>
      <t>(+) 23 000,00</t>
    </r>
    <r>
      <rPr>
        <sz val="13"/>
        <color theme="1"/>
        <rFont val="Times New Roman"/>
        <family val="1"/>
        <charset val="204"/>
      </rPr>
      <t xml:space="preserve"> тыс.руб. (по договору пожертвования с ПАО "ННК - Варьеганнефтегаз" (+) </t>
    </r>
    <r>
      <rPr>
        <b/>
        <sz val="13"/>
        <color rgb="FF0000FF"/>
        <rFont val="Times New Roman"/>
        <family val="1"/>
        <charset val="204"/>
      </rPr>
      <t>20 070,00 ты</t>
    </r>
    <r>
      <rPr>
        <sz val="13"/>
        <color theme="1"/>
        <rFont val="Times New Roman"/>
        <family val="1"/>
        <charset val="204"/>
      </rPr>
      <t xml:space="preserve">с.руб.;  по договору пожертвования АО "ННК - ННП" (+) </t>
    </r>
    <r>
      <rPr>
        <b/>
        <sz val="13"/>
        <color rgb="FF0000FF"/>
        <rFont val="Times New Roman"/>
        <family val="1"/>
        <charset val="204"/>
      </rPr>
      <t>2 930,00</t>
    </r>
    <r>
      <rPr>
        <sz val="13"/>
        <color theme="1"/>
        <rFont val="Times New Roman"/>
        <family val="1"/>
        <charset val="204"/>
      </rPr>
      <t xml:space="preserve"> тыс.руб.); </t>
    </r>
    <r>
      <rPr>
        <sz val="13"/>
        <rFont val="Times New Roman"/>
        <family val="1"/>
        <charset val="204"/>
      </rPr>
      <t xml:space="preserve">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4) Расходы на обеспечение функций органов местного самоуправления</t>
    </r>
    <r>
      <rPr>
        <sz val="13"/>
        <color rgb="FF0000FF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>(+) 3 695,00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5) Капитальный ремонт муниципальных учреждений спорта, проектная документация </t>
    </r>
    <r>
      <rPr>
        <sz val="13"/>
        <color rgb="FF0000FF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>(+) 16 797,14</t>
    </r>
    <r>
      <rPr>
        <b/>
        <sz val="13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 (в том числе софинансирование);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rFont val="Times New Roman"/>
        <family val="1"/>
        <charset val="204"/>
      </rPr>
      <t xml:space="preserve">  </t>
    </r>
    <r>
      <rPr>
        <sz val="13"/>
        <rFont val="Times New Roman"/>
        <family val="1"/>
        <charset val="204"/>
      </rPr>
      <t xml:space="preserve">                                                          6) Субсидии на финансовое обеспечение выполнения муниципального задания </t>
    </r>
    <r>
      <rPr>
        <b/>
        <sz val="13"/>
        <color rgb="FF0000FF"/>
        <rFont val="Times New Roman"/>
        <family val="1"/>
        <charset val="204"/>
      </rPr>
      <t>(+) 5 103,6</t>
    </r>
    <r>
      <rPr>
        <sz val="13"/>
        <rFont val="Times New Roman"/>
        <family val="1"/>
        <charset val="204"/>
      </rPr>
      <t xml:space="preserve"> тыс. руб. (налог на имущество (+) 2 064,20 тыс.руб., коммунальные услуги  (+) 3 039,40 тыс.руб.);                                                                                                                                                                                                                                                               7) Расходы на проведение мероприятий в области культуры, спорта и молодежной политики  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>(+) 713,90</t>
    </r>
    <r>
      <rPr>
        <b/>
        <sz val="13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тыс.руб.;     </t>
    </r>
    <r>
      <rPr>
        <b/>
        <sz val="13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</t>
    </r>
    <r>
      <rPr>
        <sz val="13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8) Расходы на проведение противопожарных мероприятий </t>
    </r>
    <r>
      <rPr>
        <b/>
        <sz val="13"/>
        <color rgb="FF0000FF"/>
        <rFont val="Times New Roman"/>
        <family val="1"/>
        <charset val="204"/>
      </rPr>
      <t>(+) 2 034,30</t>
    </r>
    <r>
      <rPr>
        <sz val="13"/>
        <rFont val="Times New Roman"/>
        <family val="1"/>
        <charset val="204"/>
      </rPr>
      <t xml:space="preserve"> тыс.руб.;                                                                                                                                                                                                                                                                                          9) Расходы на реализацию мероприятий по укреплению материально-технической базы </t>
    </r>
    <r>
      <rPr>
        <b/>
        <sz val="13"/>
        <color rgb="FF0000FF"/>
        <rFont val="Times New Roman"/>
        <family val="1"/>
        <charset val="204"/>
      </rPr>
      <t>(+) 1 006,60</t>
    </r>
    <r>
      <rPr>
        <b/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>тыс.руб.</t>
    </r>
    <r>
      <rPr>
        <b/>
        <sz val="13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10) Расходы на укрепление антитеррористической безопасности  </t>
    </r>
    <r>
      <rPr>
        <b/>
        <sz val="13"/>
        <color rgb="FF0000FF"/>
        <rFont val="Times New Roman"/>
        <family val="1"/>
        <charset val="204"/>
      </rPr>
      <t>(+) 284,00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тыс.руб.;  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rgb="FFFF0000"/>
        <rFont val="Times New Roman"/>
        <family val="1"/>
        <charset val="204"/>
      </rPr>
      <t xml:space="preserve">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11) Подготовка проектной документации на капитальный ремонт ледового оборудования  на объекте "Дворец спорта" учреждения  АУ ДОСШ «Сибирь» города Радужный, находящемуся по адресу: ХМАО-Югра, г. Радужный     </t>
    </r>
    <r>
      <rPr>
        <b/>
        <sz val="13"/>
        <color rgb="FF0000FF"/>
        <rFont val="Times New Roman"/>
        <family val="1"/>
        <charset val="204"/>
      </rPr>
      <t xml:space="preserve">(+)  181,10 </t>
    </r>
    <r>
      <rPr>
        <sz val="13"/>
        <color theme="1"/>
        <rFont val="Times New Roman"/>
        <family val="1"/>
        <charset val="204"/>
      </rPr>
      <t xml:space="preserve">тыс.руб.;                                                                                                                                                                                                                 12) Субсидии на финансовое обеспечение выполнения муниципального задания (АУ ДОСШ "Сибирь")  (дополнительная потребность в связи с вводом объекта "Фиджитал") </t>
    </r>
    <r>
      <rPr>
        <sz val="13"/>
        <color rgb="FFFF0000"/>
        <rFont val="Times New Roman"/>
        <family val="1"/>
        <charset val="204"/>
      </rPr>
      <t xml:space="preserve"> </t>
    </r>
    <r>
      <rPr>
        <b/>
        <sz val="13"/>
        <color rgb="FF0000FF"/>
        <rFont val="Times New Roman"/>
        <family val="1"/>
        <charset val="204"/>
      </rPr>
      <t>(+) 3 442,16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>тыс</t>
    </r>
    <r>
      <rPr>
        <sz val="13"/>
        <color theme="1"/>
        <rFont val="Times New Roman"/>
        <family val="1"/>
        <charset val="204"/>
      </rPr>
      <t xml:space="preserve">.руб. (содержание имущества, связь, иные расходы).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"/>
        <color rgb="FFFF0000"/>
        <rFont val="Times New Roman"/>
        <family val="1"/>
        <charset val="204"/>
      </rPr>
      <t xml:space="preserve">                                                                                                                                   </t>
    </r>
    <r>
      <rPr>
        <sz val="13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</t>
    </r>
  </si>
  <si>
    <r>
      <t xml:space="preserve">1)   Иные межбюджетные трансферты за счет  бюджетных ассигнований  из резервного фонда Правительства Ханты-Мансийского    автономного округа-Югры  </t>
    </r>
    <r>
      <rPr>
        <b/>
        <sz val="14"/>
        <color rgb="FF0000FF"/>
        <rFont val="Times New Roman"/>
        <family val="1"/>
        <charset val="204"/>
      </rPr>
      <t xml:space="preserve"> (+) 180,00</t>
    </r>
    <r>
      <rPr>
        <sz val="14"/>
        <color theme="1"/>
        <rFont val="Times New Roman"/>
        <family val="1"/>
        <charset val="204"/>
      </rPr>
      <t xml:space="preserve"> тыс.руб. </t>
    </r>
    <r>
      <rPr>
        <sz val="14"/>
        <color rgb="FF0000FF"/>
        <rFont val="Times New Roman"/>
        <family val="1"/>
        <charset val="204"/>
      </rPr>
      <t>(средства бюджета округа);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Расходы на обеспечение функций органов местного самоуправления (Дума города Радужный)</t>
    </r>
    <r>
      <rPr>
        <b/>
        <sz val="14"/>
        <color theme="1"/>
        <rFont val="Times New Roman"/>
        <family val="1"/>
        <charset val="204"/>
      </rPr>
      <t xml:space="preserve"> </t>
    </r>
    <r>
      <rPr>
        <b/>
        <sz val="14"/>
        <color rgb="FF0000FF"/>
        <rFont val="Times New Roman"/>
        <family val="1"/>
        <charset val="204"/>
      </rPr>
      <t>(+)  685,00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тыс.руб.;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Расходы на обеспечение функций органов местного самоуправления (Счетная палата города Радужный)  </t>
    </r>
    <r>
      <rPr>
        <sz val="14"/>
        <color rgb="FF0000FF"/>
        <rFont val="Times New Roman"/>
        <family val="1"/>
        <charset val="204"/>
      </rPr>
      <t>(+)</t>
    </r>
    <r>
      <rPr>
        <b/>
        <sz val="14"/>
        <color rgb="FF0000FF"/>
        <rFont val="Times New Roman"/>
        <family val="1"/>
        <charset val="204"/>
      </rPr>
      <t xml:space="preserve"> 171,00</t>
    </r>
    <r>
      <rPr>
        <sz val="14"/>
        <color theme="1"/>
        <rFont val="Times New Roman"/>
        <family val="1"/>
        <charset val="204"/>
      </rPr>
      <t xml:space="preserve"> тыс. руб.;                                                                                                              </t>
    </r>
    <r>
      <rPr>
        <b/>
        <sz val="14"/>
        <color theme="1"/>
        <rFont val="Times New Roman"/>
        <family val="1"/>
        <charset val="204"/>
      </rPr>
      <t xml:space="preserve">                                    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4) Меры социальной поддержки граждан, заключивших контракт о прохождении военной службы, направленных для выполнения задач в ходе специальной военной операции на территориях Украины, Донецкой Народной Республики, Луганской Народной Республики, Запорожской, Херсонской областей за счет средств бюджета города </t>
    </r>
    <r>
      <rPr>
        <b/>
        <sz val="14"/>
        <color rgb="FF0000FF"/>
        <rFont val="Times New Roman"/>
        <family val="1"/>
        <charset val="204"/>
      </rPr>
      <t>(+) 7 650,00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 xml:space="preserve">тыс.руб.; 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</t>
    </r>
    <r>
      <rPr>
        <sz val="14"/>
        <color theme="1"/>
        <rFont val="Times New Roman"/>
        <family val="1"/>
        <charset val="204"/>
      </rPr>
      <t xml:space="preserve">         </t>
    </r>
    <r>
      <rPr>
        <sz val="14"/>
        <rFont val="Times New Roman"/>
        <family val="1"/>
        <charset val="204"/>
      </rPr>
      <t xml:space="preserve">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</si>
  <si>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1) Обеспечение функций органов местного самоуправления </t>
    </r>
    <r>
      <rPr>
        <b/>
        <sz val="14"/>
        <color rgb="FF0000FF"/>
        <rFont val="Times New Roman"/>
        <family val="1"/>
        <charset val="204"/>
      </rPr>
      <t xml:space="preserve"> (+) 2 778,00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тыс.руб.;  </t>
    </r>
    <r>
      <rPr>
        <b/>
        <sz val="14"/>
        <color theme="1"/>
        <rFont val="Times New Roman"/>
        <family val="1"/>
        <charset val="204"/>
      </rPr>
      <t xml:space="preserve">    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2) Процентные платежи по долгу (-) 8 625,00 тыс.руб.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</si>
</sst>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р_._-;\-* #,##0.00_р_._-;_-* &quot;-&quot;??_р_._-;_-@_-"/>
    <numFmt numFmtId="165" formatCode="#,##0.000"/>
    <numFmt numFmtId="166" formatCode="#,##0.0"/>
    <numFmt numFmtId="167" formatCode="0000"/>
    <numFmt numFmtId="168" formatCode="00\.00\.00"/>
    <numFmt numFmtId="169" formatCode="0000000"/>
    <numFmt numFmtId="170" formatCode="#,##0.00;[Red]\-#,##0.00;0.00"/>
    <numFmt numFmtId="171" formatCode="0000.00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u/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3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3"/>
      <color rgb="FF0000FF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4EDF8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08">
    <xf numFmtId="0" fontId="0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</cellStyleXfs>
  <cellXfs count="105">
    <xf numFmtId="0" fontId="0" fillId="0" borderId="0" xfId="0"/>
    <xf numFmtId="0" fontId="6" fillId="0" borderId="0" xfId="1" applyFont="1" applyProtection="1">
      <protection hidden="1"/>
    </xf>
    <xf numFmtId="165" fontId="6" fillId="0" borderId="0" xfId="1" applyNumberFormat="1" applyFont="1"/>
    <xf numFmtId="4" fontId="6" fillId="0" borderId="0" xfId="1" applyNumberFormat="1" applyFont="1"/>
    <xf numFmtId="4" fontId="6" fillId="0" borderId="0" xfId="1" applyNumberFormat="1" applyFont="1" applyAlignment="1" applyProtection="1">
      <alignment horizontal="right"/>
      <protection hidden="1"/>
    </xf>
    <xf numFmtId="0" fontId="6" fillId="0" borderId="0" xfId="1" applyFont="1"/>
    <xf numFmtId="0" fontId="8" fillId="0" borderId="0" xfId="1" applyFont="1" applyProtection="1">
      <protection hidden="1"/>
    </xf>
    <xf numFmtId="4" fontId="8" fillId="0" borderId="0" xfId="1" applyNumberFormat="1" applyFont="1" applyAlignment="1" applyProtection="1">
      <alignment horizontal="right"/>
      <protection hidden="1"/>
    </xf>
    <xf numFmtId="0" fontId="8" fillId="0" borderId="9" xfId="1" applyFont="1" applyBorder="1" applyAlignment="1" applyProtection="1">
      <alignment horizontal="center" vertical="center" wrapText="1"/>
      <protection hidden="1"/>
    </xf>
    <xf numFmtId="0" fontId="8" fillId="0" borderId="12" xfId="1" applyFont="1" applyBorder="1" applyAlignment="1" applyProtection="1">
      <alignment horizontal="center" vertical="center" wrapText="1"/>
      <protection hidden="1"/>
    </xf>
    <xf numFmtId="165" fontId="8" fillId="0" borderId="10" xfId="1" applyNumberFormat="1" applyFont="1" applyBorder="1" applyAlignment="1" applyProtection="1">
      <alignment horizontal="center" vertical="center" wrapText="1"/>
      <protection hidden="1"/>
    </xf>
    <xf numFmtId="4" fontId="8" fillId="0" borderId="10" xfId="1" applyNumberFormat="1" applyFont="1" applyBorder="1" applyAlignment="1" applyProtection="1">
      <alignment horizontal="center" vertical="center" wrapText="1"/>
      <protection hidden="1"/>
    </xf>
    <xf numFmtId="0" fontId="8" fillId="0" borderId="10" xfId="1" applyFont="1" applyBorder="1" applyAlignment="1">
      <alignment horizontal="center" vertical="center" wrapText="1"/>
    </xf>
    <xf numFmtId="4" fontId="8" fillId="0" borderId="10" xfId="1" applyNumberFormat="1" applyFont="1" applyBorder="1" applyAlignment="1">
      <alignment horizontal="center" vertical="center" wrapText="1"/>
    </xf>
    <xf numFmtId="1" fontId="8" fillId="0" borderId="1" xfId="1" applyNumberFormat="1" applyFont="1" applyBorder="1" applyAlignment="1" applyProtection="1">
      <alignment horizontal="center"/>
      <protection hidden="1"/>
    </xf>
    <xf numFmtId="1" fontId="8" fillId="0" borderId="2" xfId="1" applyNumberFormat="1" applyFont="1" applyBorder="1" applyAlignment="1" applyProtection="1">
      <alignment horizontal="center"/>
      <protection hidden="1"/>
    </xf>
    <xf numFmtId="3" fontId="8" fillId="0" borderId="2" xfId="1" applyNumberFormat="1" applyFont="1" applyBorder="1" applyAlignment="1" applyProtection="1">
      <alignment horizontal="center"/>
      <protection hidden="1"/>
    </xf>
    <xf numFmtId="3" fontId="8" fillId="0" borderId="17" xfId="1" applyNumberFormat="1" applyFont="1" applyBorder="1" applyAlignment="1" applyProtection="1">
      <alignment horizontal="center"/>
      <protection hidden="1"/>
    </xf>
    <xf numFmtId="1" fontId="8" fillId="0" borderId="17" xfId="1" applyNumberFormat="1" applyFont="1" applyBorder="1" applyAlignment="1" applyProtection="1">
      <alignment horizontal="center"/>
      <protection hidden="1"/>
    </xf>
    <xf numFmtId="3" fontId="8" fillId="0" borderId="3" xfId="1" applyNumberFormat="1" applyFont="1" applyBorder="1" applyAlignment="1" applyProtection="1">
      <alignment horizontal="center"/>
      <protection hidden="1"/>
    </xf>
    <xf numFmtId="167" fontId="9" fillId="0" borderId="5" xfId="5" applyNumberFormat="1" applyFont="1" applyBorder="1" applyAlignment="1" applyProtection="1">
      <alignment horizontal="left" vertical="center" wrapText="1"/>
      <protection hidden="1"/>
    </xf>
    <xf numFmtId="49" fontId="9" fillId="0" borderId="5" xfId="1" applyNumberFormat="1" applyFont="1" applyBorder="1" applyAlignment="1" applyProtection="1">
      <alignment horizontal="center" vertical="center" wrapText="1"/>
      <protection hidden="1"/>
    </xf>
    <xf numFmtId="4" fontId="9" fillId="0" borderId="5" xfId="2" applyNumberFormat="1" applyFont="1" applyBorder="1" applyAlignment="1" applyProtection="1">
      <alignment vertical="center" wrapText="1"/>
      <protection hidden="1"/>
    </xf>
    <xf numFmtId="4" fontId="9" fillId="0" borderId="5" xfId="1" applyNumberFormat="1" applyFont="1" applyBorder="1" applyAlignment="1" applyProtection="1">
      <alignment horizontal="right" vertical="center" wrapText="1"/>
      <protection hidden="1"/>
    </xf>
    <xf numFmtId="4" fontId="9" fillId="0" borderId="18" xfId="1" applyNumberFormat="1" applyFont="1" applyBorder="1" applyAlignment="1" applyProtection="1">
      <alignment vertical="center" wrapText="1"/>
      <protection hidden="1"/>
    </xf>
    <xf numFmtId="4" fontId="9" fillId="0" borderId="5" xfId="1" applyNumberFormat="1" applyFont="1" applyBorder="1" applyAlignment="1" applyProtection="1">
      <alignment vertical="center" wrapText="1"/>
      <protection hidden="1"/>
    </xf>
    <xf numFmtId="167" fontId="9" fillId="0" borderId="8" xfId="5" applyNumberFormat="1" applyFont="1" applyBorder="1" applyAlignment="1" applyProtection="1">
      <alignment horizontal="left" vertical="center" wrapText="1"/>
      <protection hidden="1"/>
    </xf>
    <xf numFmtId="49" fontId="9" fillId="0" borderId="7" xfId="1" applyNumberFormat="1" applyFont="1" applyBorder="1" applyAlignment="1" applyProtection="1">
      <alignment horizontal="center" vertical="center" wrapText="1"/>
      <protection hidden="1"/>
    </xf>
    <xf numFmtId="4" fontId="9" fillId="0" borderId="7" xfId="2" applyNumberFormat="1" applyFont="1" applyBorder="1" applyAlignment="1" applyProtection="1">
      <alignment vertical="center" wrapText="1"/>
      <protection hidden="1"/>
    </xf>
    <xf numFmtId="4" fontId="9" fillId="0" borderId="16" xfId="1" applyNumberFormat="1" applyFont="1" applyBorder="1" applyAlignment="1" applyProtection="1">
      <alignment vertical="center" wrapText="1"/>
      <protection hidden="1"/>
    </xf>
    <xf numFmtId="166" fontId="9" fillId="0" borderId="5" xfId="1" applyNumberFormat="1" applyFont="1" applyBorder="1" applyAlignment="1">
      <alignment vertical="top" wrapText="1"/>
    </xf>
    <xf numFmtId="167" fontId="9" fillId="0" borderId="4" xfId="5" applyNumberFormat="1" applyFont="1" applyBorder="1" applyAlignment="1" applyProtection="1">
      <alignment horizontal="left" vertical="center" wrapText="1"/>
      <protection hidden="1"/>
    </xf>
    <xf numFmtId="49" fontId="9" fillId="0" borderId="5" xfId="1" applyNumberFormat="1" applyFont="1" applyBorder="1" applyAlignment="1" applyProtection="1">
      <alignment horizontal="center" vertical="center"/>
      <protection hidden="1"/>
    </xf>
    <xf numFmtId="4" fontId="9" fillId="0" borderId="5" xfId="2" applyNumberFormat="1" applyFont="1" applyBorder="1" applyAlignment="1" applyProtection="1">
      <alignment horizontal="right" vertical="center" wrapText="1"/>
      <protection hidden="1"/>
    </xf>
    <xf numFmtId="166" fontId="9" fillId="0" borderId="5" xfId="1" applyNumberFormat="1" applyFont="1" applyBorder="1" applyAlignment="1">
      <alignment vertical="center" wrapText="1"/>
    </xf>
    <xf numFmtId="0" fontId="9" fillId="0" borderId="5" xfId="3" applyFont="1" applyBorder="1" applyAlignment="1">
      <alignment vertical="top" wrapText="1"/>
    </xf>
    <xf numFmtId="0" fontId="9" fillId="0" borderId="4" xfId="1" applyFont="1" applyBorder="1" applyAlignment="1" applyProtection="1">
      <alignment horizontal="left" vertical="center" wrapText="1"/>
      <protection hidden="1"/>
    </xf>
    <xf numFmtId="166" fontId="9" fillId="0" borderId="5" xfId="1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vertical="center" wrapText="1"/>
    </xf>
    <xf numFmtId="167" fontId="10" fillId="0" borderId="4" xfId="5" applyNumberFormat="1" applyFont="1" applyBorder="1" applyAlignment="1" applyProtection="1">
      <alignment horizontal="left" vertical="center" wrapText="1"/>
      <protection hidden="1"/>
    </xf>
    <xf numFmtId="167" fontId="9" fillId="0" borderId="13" xfId="5" applyNumberFormat="1" applyFont="1" applyBorder="1" applyAlignment="1" applyProtection="1">
      <alignment horizontal="left" vertical="center" wrapText="1"/>
      <protection hidden="1"/>
    </xf>
    <xf numFmtId="49" fontId="9" fillId="0" borderId="14" xfId="1" applyNumberFormat="1" applyFont="1" applyBorder="1" applyAlignment="1" applyProtection="1">
      <alignment horizontal="center" vertical="center"/>
      <protection hidden="1"/>
    </xf>
    <xf numFmtId="4" fontId="9" fillId="0" borderId="14" xfId="2" applyNumberFormat="1" applyFont="1" applyBorder="1" applyAlignment="1" applyProtection="1">
      <alignment horizontal="right" vertical="center" wrapText="1"/>
      <protection hidden="1"/>
    </xf>
    <xf numFmtId="4" fontId="9" fillId="0" borderId="14" xfId="1" applyNumberFormat="1" applyFont="1" applyBorder="1" applyAlignment="1" applyProtection="1">
      <alignment horizontal="right" vertical="center" wrapText="1"/>
      <protection hidden="1"/>
    </xf>
    <xf numFmtId="166" fontId="9" fillId="0" borderId="14" xfId="1" applyNumberFormat="1" applyFont="1" applyBorder="1" applyAlignment="1">
      <alignment vertical="top" wrapText="1"/>
    </xf>
    <xf numFmtId="0" fontId="11" fillId="0" borderId="0" xfId="1" applyFont="1"/>
    <xf numFmtId="0" fontId="6" fillId="0" borderId="0" xfId="3" applyFont="1" applyAlignment="1">
      <alignment wrapText="1"/>
    </xf>
    <xf numFmtId="4" fontId="8" fillId="0" borderId="0" xfId="1" applyNumberFormat="1" applyFont="1" applyAlignment="1">
      <alignment horizontal="right"/>
    </xf>
    <xf numFmtId="4" fontId="8" fillId="0" borderId="0" xfId="1" applyNumberFormat="1" applyFont="1"/>
    <xf numFmtId="4" fontId="6" fillId="0" borderId="0" xfId="1" applyNumberFormat="1" applyFont="1" applyAlignment="1">
      <alignment horizontal="right"/>
    </xf>
    <xf numFmtId="4" fontId="8" fillId="0" borderId="0" xfId="1" applyNumberFormat="1" applyFont="1" applyAlignment="1">
      <alignment horizontal="center" vertical="center"/>
    </xf>
    <xf numFmtId="165" fontId="8" fillId="0" borderId="0" xfId="1" applyNumberFormat="1" applyFont="1" applyAlignment="1">
      <alignment horizontal="center"/>
    </xf>
    <xf numFmtId="49" fontId="12" fillId="0" borderId="0" xfId="4" applyNumberFormat="1" applyFont="1" applyAlignment="1" applyProtection="1">
      <alignment vertical="center" wrapText="1"/>
      <protection hidden="1"/>
    </xf>
    <xf numFmtId="49" fontId="12" fillId="0" borderId="0" xfId="3" applyNumberFormat="1" applyFont="1"/>
    <xf numFmtId="4" fontId="8" fillId="0" borderId="0" xfId="1" applyNumberFormat="1" applyFont="1" applyAlignment="1">
      <alignment horizontal="center"/>
    </xf>
    <xf numFmtId="4" fontId="6" fillId="0" borderId="0" xfId="1" applyNumberFormat="1" applyFont="1" applyAlignment="1">
      <alignment horizontal="center"/>
    </xf>
    <xf numFmtId="49" fontId="12" fillId="0" borderId="0" xfId="1" applyNumberFormat="1" applyFont="1"/>
    <xf numFmtId="49" fontId="12" fillId="0" borderId="0" xfId="3" applyNumberFormat="1" applyFont="1" applyAlignment="1">
      <alignment wrapText="1"/>
    </xf>
    <xf numFmtId="49" fontId="6" fillId="0" borderId="0" xfId="3" applyNumberFormat="1" applyFont="1"/>
    <xf numFmtId="49" fontId="6" fillId="0" borderId="0" xfId="1" applyNumberFormat="1" applyFont="1"/>
    <xf numFmtId="4" fontId="6" fillId="0" borderId="0" xfId="1" applyNumberFormat="1" applyFont="1" applyAlignment="1" applyProtection="1">
      <alignment horizontal="right" wrapText="1"/>
      <protection hidden="1"/>
    </xf>
    <xf numFmtId="4" fontId="6" fillId="0" borderId="0" xfId="1" applyNumberFormat="1" applyFont="1" applyAlignment="1" applyProtection="1">
      <alignment horizontal="center" vertical="center" wrapText="1"/>
      <protection hidden="1"/>
    </xf>
    <xf numFmtId="4" fontId="8" fillId="0" borderId="0" xfId="1" applyNumberFormat="1" applyFont="1" applyAlignment="1" applyProtection="1">
      <alignment horizontal="center" wrapText="1"/>
      <protection hidden="1"/>
    </xf>
    <xf numFmtId="171" fontId="7" fillId="0" borderId="0" xfId="5" applyNumberFormat="1" applyFont="1" applyAlignment="1" applyProtection="1">
      <alignment horizontal="right" wrapText="1"/>
      <protection hidden="1"/>
    </xf>
    <xf numFmtId="0" fontId="12" fillId="0" borderId="0" xfId="5" applyFont="1" applyAlignment="1" applyProtection="1">
      <alignment horizontal="left" vertical="center" wrapText="1"/>
      <protection hidden="1"/>
    </xf>
    <xf numFmtId="4" fontId="8" fillId="0" borderId="0" xfId="1" applyNumberFormat="1" applyFont="1" applyAlignment="1" applyProtection="1">
      <alignment horizontal="left" wrapText="1"/>
      <protection hidden="1"/>
    </xf>
    <xf numFmtId="49" fontId="11" fillId="0" borderId="0" xfId="1" applyNumberFormat="1" applyFont="1" applyAlignment="1">
      <alignment wrapText="1"/>
    </xf>
    <xf numFmtId="4" fontId="8" fillId="0" borderId="0" xfId="1" applyNumberFormat="1" applyFont="1" applyAlignment="1" applyProtection="1">
      <alignment horizontal="center" vertical="center" wrapText="1"/>
      <protection hidden="1"/>
    </xf>
    <xf numFmtId="4" fontId="6" fillId="0" borderId="0" xfId="1" applyNumberFormat="1" applyFont="1" applyAlignment="1" applyProtection="1">
      <alignment horizontal="center" wrapText="1"/>
      <protection hidden="1"/>
    </xf>
    <xf numFmtId="168" fontId="6" fillId="0" borderId="0" xfId="0" applyNumberFormat="1" applyFont="1" applyAlignment="1" applyProtection="1">
      <alignment vertical="center" wrapText="1"/>
      <protection hidden="1"/>
    </xf>
    <xf numFmtId="169" fontId="6" fillId="0" borderId="0" xfId="0" applyNumberFormat="1" applyFont="1" applyAlignment="1" applyProtection="1">
      <alignment horizontal="center" vertical="center" wrapText="1"/>
      <protection hidden="1"/>
    </xf>
    <xf numFmtId="170" fontId="6" fillId="0" borderId="0" xfId="0" applyNumberFormat="1" applyFont="1" applyAlignment="1" applyProtection="1">
      <alignment horizontal="center" vertical="center"/>
      <protection hidden="1"/>
    </xf>
    <xf numFmtId="0" fontId="15" fillId="0" borderId="0" xfId="1" applyFont="1" applyAlignment="1">
      <alignment wrapText="1"/>
    </xf>
    <xf numFmtId="4" fontId="8" fillId="0" borderId="0" xfId="1" applyNumberFormat="1" applyFont="1" applyAlignment="1">
      <alignment horizontal="left"/>
    </xf>
    <xf numFmtId="0" fontId="8" fillId="0" borderId="0" xfId="1" applyFont="1"/>
    <xf numFmtId="166" fontId="10" fillId="0" borderId="5" xfId="1" applyNumberFormat="1" applyFont="1" applyBorder="1" applyAlignment="1">
      <alignment vertical="top" wrapText="1"/>
    </xf>
    <xf numFmtId="4" fontId="6" fillId="0" borderId="0" xfId="1" applyNumberFormat="1" applyFont="1" applyAlignment="1">
      <alignment horizontal="center" vertical="center"/>
    </xf>
    <xf numFmtId="167" fontId="7" fillId="3" borderId="9" xfId="5" applyNumberFormat="1" applyFont="1" applyFill="1" applyBorder="1" applyAlignment="1" applyProtection="1">
      <alignment horizontal="left" vertical="center" wrapText="1"/>
      <protection hidden="1"/>
    </xf>
    <xf numFmtId="167" fontId="7" fillId="3" borderId="10" xfId="5" applyNumberFormat="1" applyFont="1" applyFill="1" applyBorder="1" applyAlignment="1" applyProtection="1">
      <alignment wrapText="1"/>
      <protection hidden="1"/>
    </xf>
    <xf numFmtId="4" fontId="7" fillId="3" borderId="10" xfId="2" applyNumberFormat="1" applyFont="1" applyFill="1" applyBorder="1" applyAlignment="1" applyProtection="1">
      <alignment horizontal="right" wrapText="1"/>
      <protection hidden="1"/>
    </xf>
    <xf numFmtId="166" fontId="7" fillId="3" borderId="10" xfId="1" applyNumberFormat="1" applyFont="1" applyFill="1" applyBorder="1" applyAlignment="1">
      <alignment wrapText="1"/>
    </xf>
    <xf numFmtId="0" fontId="7" fillId="2" borderId="9" xfId="1" applyFont="1" applyFill="1" applyBorder="1" applyProtection="1">
      <protection hidden="1"/>
    </xf>
    <xf numFmtId="0" fontId="7" fillId="2" borderId="10" xfId="1" applyFont="1" applyFill="1" applyBorder="1" applyProtection="1">
      <protection hidden="1"/>
    </xf>
    <xf numFmtId="4" fontId="7" fillId="2" borderId="10" xfId="1" applyNumberFormat="1" applyFont="1" applyFill="1" applyBorder="1" applyAlignment="1" applyProtection="1">
      <alignment horizontal="right" wrapText="1"/>
      <protection hidden="1"/>
    </xf>
    <xf numFmtId="166" fontId="7" fillId="2" borderId="10" xfId="1" applyNumberFormat="1" applyFont="1" applyFill="1" applyBorder="1" applyAlignment="1" applyProtection="1">
      <alignment wrapText="1"/>
      <protection hidden="1"/>
    </xf>
    <xf numFmtId="4" fontId="9" fillId="0" borderId="14" xfId="1" applyNumberFormat="1" applyFont="1" applyBorder="1" applyAlignment="1" applyProtection="1">
      <alignment horizontal="center" vertical="center" wrapText="1"/>
      <protection hidden="1"/>
    </xf>
    <xf numFmtId="4" fontId="9" fillId="0" borderId="15" xfId="1" applyNumberFormat="1" applyFont="1" applyBorder="1" applyAlignment="1" applyProtection="1">
      <alignment horizontal="center" vertical="center" wrapText="1"/>
      <protection hidden="1"/>
    </xf>
    <xf numFmtId="4" fontId="9" fillId="0" borderId="5" xfId="1" applyNumberFormat="1" applyFont="1" applyBorder="1" applyAlignment="1" applyProtection="1">
      <alignment horizontal="center" vertical="center" wrapText="1"/>
      <protection hidden="1"/>
    </xf>
    <xf numFmtId="4" fontId="9" fillId="0" borderId="19" xfId="1" applyNumberFormat="1" applyFont="1" applyBorder="1" applyAlignment="1" applyProtection="1">
      <alignment horizontal="center" vertical="center" wrapText="1"/>
      <protection hidden="1"/>
    </xf>
    <xf numFmtId="4" fontId="9" fillId="0" borderId="22" xfId="1" applyNumberFormat="1" applyFont="1" applyBorder="1" applyAlignment="1" applyProtection="1">
      <alignment horizontal="center" vertical="center" wrapText="1"/>
      <protection hidden="1"/>
    </xf>
    <xf numFmtId="4" fontId="9" fillId="0" borderId="5" xfId="1" applyNumberFormat="1" applyFont="1" applyBorder="1" applyAlignment="1" applyProtection="1">
      <alignment horizontal="center" wrapText="1"/>
      <protection hidden="1"/>
    </xf>
    <xf numFmtId="4" fontId="9" fillId="0" borderId="6" xfId="1" applyNumberFormat="1" applyFont="1" applyBorder="1" applyAlignment="1" applyProtection="1">
      <alignment horizontal="center" wrapText="1"/>
      <protection hidden="1"/>
    </xf>
    <xf numFmtId="4" fontId="9" fillId="0" borderId="6" xfId="1" applyNumberFormat="1" applyFont="1" applyBorder="1" applyAlignment="1" applyProtection="1">
      <alignment horizontal="center" vertical="center" wrapText="1"/>
      <protection hidden="1"/>
    </xf>
    <xf numFmtId="4" fontId="9" fillId="0" borderId="21" xfId="1" applyNumberFormat="1" applyFont="1" applyBorder="1" applyAlignment="1" applyProtection="1">
      <alignment horizontal="center" vertical="center" wrapText="1"/>
      <protection hidden="1"/>
    </xf>
    <xf numFmtId="167" fontId="10" fillId="0" borderId="5" xfId="5" applyNumberFormat="1" applyFont="1" applyBorder="1" applyAlignment="1" applyProtection="1">
      <alignment vertical="center" wrapText="1"/>
      <protection hidden="1"/>
    </xf>
    <xf numFmtId="4" fontId="7" fillId="3" borderId="20" xfId="2" applyNumberFormat="1" applyFont="1" applyFill="1" applyBorder="1" applyAlignment="1" applyProtection="1">
      <alignment horizontal="center" wrapText="1"/>
      <protection hidden="1"/>
    </xf>
    <xf numFmtId="4" fontId="7" fillId="3" borderId="11" xfId="2" applyNumberFormat="1" applyFont="1" applyFill="1" applyBorder="1" applyAlignment="1" applyProtection="1">
      <alignment horizontal="center" wrapText="1"/>
      <protection hidden="1"/>
    </xf>
    <xf numFmtId="4" fontId="7" fillId="2" borderId="10" xfId="1" applyNumberFormat="1" applyFont="1" applyFill="1" applyBorder="1" applyAlignment="1" applyProtection="1">
      <alignment horizontal="center" wrapText="1"/>
      <protection hidden="1"/>
    </xf>
    <xf numFmtId="4" fontId="7" fillId="2" borderId="11" xfId="1" applyNumberFormat="1" applyFont="1" applyFill="1" applyBorder="1" applyAlignment="1" applyProtection="1">
      <alignment horizontal="center" wrapText="1"/>
      <protection hidden="1"/>
    </xf>
    <xf numFmtId="49" fontId="14" fillId="0" borderId="0" xfId="1" applyNumberFormat="1" applyFont="1" applyAlignment="1">
      <alignment horizontal="left" wrapText="1"/>
    </xf>
    <xf numFmtId="49" fontId="12" fillId="0" borderId="0" xfId="1" applyNumberFormat="1" applyFont="1" applyAlignment="1">
      <alignment horizontal="left" wrapText="1"/>
    </xf>
    <xf numFmtId="0" fontId="7" fillId="0" borderId="0" xfId="1" applyFont="1" applyAlignment="1" applyProtection="1">
      <alignment horizontal="center" vertical="center"/>
      <protection hidden="1"/>
    </xf>
    <xf numFmtId="49" fontId="11" fillId="0" borderId="0" xfId="1" applyNumberFormat="1" applyFont="1" applyAlignment="1">
      <alignment horizontal="left" wrapText="1"/>
    </xf>
    <xf numFmtId="49" fontId="13" fillId="0" borderId="0" xfId="1" applyNumberFormat="1" applyFont="1" applyAlignment="1">
      <alignment horizontal="left" wrapText="1"/>
    </xf>
    <xf numFmtId="0" fontId="12" fillId="0" borderId="0" xfId="5" applyFont="1" applyAlignment="1" applyProtection="1">
      <alignment horizontal="left" vertical="center" wrapText="1"/>
      <protection hidden="1"/>
    </xf>
  </cellXfs>
  <cellStyles count="208">
    <cellStyle name="Обычный" xfId="0" builtinId="0"/>
    <cellStyle name="Обычный 12" xfId="3" xr:uid="{00000000-0005-0000-0000-000001000000}"/>
    <cellStyle name="Обычный 2" xfId="5" xr:uid="{00000000-0005-0000-0000-000002000000}"/>
    <cellStyle name="Обычный 2 10" xfId="6" xr:uid="{00000000-0005-0000-0000-000003000000}"/>
    <cellStyle name="Обычный 2 10 2" xfId="7" xr:uid="{00000000-0005-0000-0000-000004000000}"/>
    <cellStyle name="Обычный 2 10 2 2" xfId="8" xr:uid="{00000000-0005-0000-0000-000005000000}"/>
    <cellStyle name="Обычный 2 10 2 2 2" xfId="207" xr:uid="{00000000-0005-0000-0000-000006000000}"/>
    <cellStyle name="Обычный 2 10 3" xfId="4" xr:uid="{00000000-0005-0000-0000-000007000000}"/>
    <cellStyle name="Обычный 2 11" xfId="9" xr:uid="{00000000-0005-0000-0000-000008000000}"/>
    <cellStyle name="Обычный 2 11 2" xfId="10" xr:uid="{00000000-0005-0000-0000-000009000000}"/>
    <cellStyle name="Обычный 2 12" xfId="11" xr:uid="{00000000-0005-0000-0000-00000A000000}"/>
    <cellStyle name="Обычный 2 12 2" xfId="12" xr:uid="{00000000-0005-0000-0000-00000B000000}"/>
    <cellStyle name="Обычный 2 12 2 2" xfId="13" xr:uid="{00000000-0005-0000-0000-00000C000000}"/>
    <cellStyle name="Обычный 2 12 3" xfId="14" xr:uid="{00000000-0005-0000-0000-00000D000000}"/>
    <cellStyle name="Обычный 2 13" xfId="15" xr:uid="{00000000-0005-0000-0000-00000E000000}"/>
    <cellStyle name="Обычный 2 13 2" xfId="16" xr:uid="{00000000-0005-0000-0000-00000F000000}"/>
    <cellStyle name="Обычный 2 14" xfId="17" xr:uid="{00000000-0005-0000-0000-000010000000}"/>
    <cellStyle name="Обычный 2 14 2" xfId="18" xr:uid="{00000000-0005-0000-0000-000011000000}"/>
    <cellStyle name="Обычный 2 14 2 2" xfId="19" xr:uid="{00000000-0005-0000-0000-000012000000}"/>
    <cellStyle name="Обычный 2 14 3" xfId="20" xr:uid="{00000000-0005-0000-0000-000013000000}"/>
    <cellStyle name="Обычный 2 14 4" xfId="21" xr:uid="{00000000-0005-0000-0000-000014000000}"/>
    <cellStyle name="Обычный 2 15" xfId="22" xr:uid="{00000000-0005-0000-0000-000015000000}"/>
    <cellStyle name="Обычный 2 15 2" xfId="23" xr:uid="{00000000-0005-0000-0000-000016000000}"/>
    <cellStyle name="Обычный 2 15 2 2" xfId="24" xr:uid="{00000000-0005-0000-0000-000017000000}"/>
    <cellStyle name="Обычный 2 15 2 3" xfId="25" xr:uid="{00000000-0005-0000-0000-000018000000}"/>
    <cellStyle name="Обычный 2 15 3" xfId="26" xr:uid="{00000000-0005-0000-0000-000019000000}"/>
    <cellStyle name="Обычный 2 16" xfId="27" xr:uid="{00000000-0005-0000-0000-00001A000000}"/>
    <cellStyle name="Обычный 2 16 2" xfId="28" xr:uid="{00000000-0005-0000-0000-00001B000000}"/>
    <cellStyle name="Обычный 2 17" xfId="29" xr:uid="{00000000-0005-0000-0000-00001C000000}"/>
    <cellStyle name="Обычный 2 17 2" xfId="30" xr:uid="{00000000-0005-0000-0000-00001D000000}"/>
    <cellStyle name="Обычный 2 17 2 2" xfId="31" xr:uid="{00000000-0005-0000-0000-00001E000000}"/>
    <cellStyle name="Обычный 2 17 3" xfId="32" xr:uid="{00000000-0005-0000-0000-00001F000000}"/>
    <cellStyle name="Обычный 2 17 4" xfId="33" xr:uid="{00000000-0005-0000-0000-000020000000}"/>
    <cellStyle name="Обычный 2 17 5" xfId="34" xr:uid="{00000000-0005-0000-0000-000021000000}"/>
    <cellStyle name="Обычный 2 17 6" xfId="35" xr:uid="{00000000-0005-0000-0000-000022000000}"/>
    <cellStyle name="Обычный 2 17 7" xfId="36" xr:uid="{00000000-0005-0000-0000-000023000000}"/>
    <cellStyle name="Обычный 2 18" xfId="37" xr:uid="{00000000-0005-0000-0000-000024000000}"/>
    <cellStyle name="Обычный 2 18 2" xfId="38" xr:uid="{00000000-0005-0000-0000-000025000000}"/>
    <cellStyle name="Обычный 2 18 2 2" xfId="39" xr:uid="{00000000-0005-0000-0000-000026000000}"/>
    <cellStyle name="Обычный 2 18 3" xfId="40" xr:uid="{00000000-0005-0000-0000-000027000000}"/>
    <cellStyle name="Обычный 2 19" xfId="41" xr:uid="{00000000-0005-0000-0000-000028000000}"/>
    <cellStyle name="Обычный 2 19 2" xfId="42" xr:uid="{00000000-0005-0000-0000-000029000000}"/>
    <cellStyle name="Обычный 2 19 2 2" xfId="43" xr:uid="{00000000-0005-0000-0000-00002A000000}"/>
    <cellStyle name="Обычный 2 19 3" xfId="44" xr:uid="{00000000-0005-0000-0000-00002B000000}"/>
    <cellStyle name="Обычный 2 19 3 2" xfId="45" xr:uid="{00000000-0005-0000-0000-00002C000000}"/>
    <cellStyle name="Обычный 2 19 4" xfId="46" xr:uid="{00000000-0005-0000-0000-00002D000000}"/>
    <cellStyle name="Обычный 2 19 5" xfId="47" xr:uid="{00000000-0005-0000-0000-00002E000000}"/>
    <cellStyle name="Обычный 2 19 6" xfId="48" xr:uid="{00000000-0005-0000-0000-00002F000000}"/>
    <cellStyle name="Обычный 2 19 7" xfId="49" xr:uid="{00000000-0005-0000-0000-000030000000}"/>
    <cellStyle name="Обычный 2 19 8" xfId="50" xr:uid="{00000000-0005-0000-0000-000031000000}"/>
    <cellStyle name="Обычный 2 2" xfId="51" xr:uid="{00000000-0005-0000-0000-000032000000}"/>
    <cellStyle name="Обычный 2 2 2" xfId="52" xr:uid="{00000000-0005-0000-0000-000033000000}"/>
    <cellStyle name="Обычный 2 2 2 2" xfId="53" xr:uid="{00000000-0005-0000-0000-000034000000}"/>
    <cellStyle name="Обычный 2 2 3" xfId="54" xr:uid="{00000000-0005-0000-0000-000035000000}"/>
    <cellStyle name="Обычный 2 20" xfId="55" xr:uid="{00000000-0005-0000-0000-000036000000}"/>
    <cellStyle name="Обычный 2 20 2" xfId="56" xr:uid="{00000000-0005-0000-0000-000037000000}"/>
    <cellStyle name="Обычный 2 21" xfId="57" xr:uid="{00000000-0005-0000-0000-000038000000}"/>
    <cellStyle name="Обычный 2 21 2" xfId="58" xr:uid="{00000000-0005-0000-0000-000039000000}"/>
    <cellStyle name="Обычный 2 22" xfId="59" xr:uid="{00000000-0005-0000-0000-00003A000000}"/>
    <cellStyle name="Обычный 2 22 2" xfId="60" xr:uid="{00000000-0005-0000-0000-00003B000000}"/>
    <cellStyle name="Обычный 2 22 3" xfId="61" xr:uid="{00000000-0005-0000-0000-00003C000000}"/>
    <cellStyle name="Обычный 2 22 4" xfId="62" xr:uid="{00000000-0005-0000-0000-00003D000000}"/>
    <cellStyle name="Обычный 2 22 5" xfId="63" xr:uid="{00000000-0005-0000-0000-00003E000000}"/>
    <cellStyle name="Обычный 2 22 6" xfId="64" xr:uid="{00000000-0005-0000-0000-00003F000000}"/>
    <cellStyle name="Обычный 2 23" xfId="65" xr:uid="{00000000-0005-0000-0000-000040000000}"/>
    <cellStyle name="Обычный 2 23 2" xfId="66" xr:uid="{00000000-0005-0000-0000-000041000000}"/>
    <cellStyle name="Обычный 2 23 3" xfId="67" xr:uid="{00000000-0005-0000-0000-000042000000}"/>
    <cellStyle name="Обычный 2 23 4" xfId="68" xr:uid="{00000000-0005-0000-0000-000043000000}"/>
    <cellStyle name="Обычный 2 23 5" xfId="69" xr:uid="{00000000-0005-0000-0000-000044000000}"/>
    <cellStyle name="Обычный 2 23 6" xfId="70" xr:uid="{00000000-0005-0000-0000-000045000000}"/>
    <cellStyle name="Обычный 2 24" xfId="71" xr:uid="{00000000-0005-0000-0000-000046000000}"/>
    <cellStyle name="Обычный 2 24 2" xfId="72" xr:uid="{00000000-0005-0000-0000-000047000000}"/>
    <cellStyle name="Обычный 2 24 3" xfId="73" xr:uid="{00000000-0005-0000-0000-000048000000}"/>
    <cellStyle name="Обычный 2 24 4" xfId="74" xr:uid="{00000000-0005-0000-0000-000049000000}"/>
    <cellStyle name="Обычный 2 24 5" xfId="75" xr:uid="{00000000-0005-0000-0000-00004A000000}"/>
    <cellStyle name="Обычный 2 25" xfId="76" xr:uid="{00000000-0005-0000-0000-00004B000000}"/>
    <cellStyle name="Обычный 2 25 2" xfId="77" xr:uid="{00000000-0005-0000-0000-00004C000000}"/>
    <cellStyle name="Обычный 2 25 2 2" xfId="78" xr:uid="{00000000-0005-0000-0000-00004D000000}"/>
    <cellStyle name="Обычный 2 25 3" xfId="79" xr:uid="{00000000-0005-0000-0000-00004E000000}"/>
    <cellStyle name="Обычный 2 26" xfId="80" xr:uid="{00000000-0005-0000-0000-00004F000000}"/>
    <cellStyle name="Обычный 2 26 2" xfId="81" xr:uid="{00000000-0005-0000-0000-000050000000}"/>
    <cellStyle name="Обычный 2 27" xfId="82" xr:uid="{00000000-0005-0000-0000-000051000000}"/>
    <cellStyle name="Обычный 2 27 2" xfId="83" xr:uid="{00000000-0005-0000-0000-000052000000}"/>
    <cellStyle name="Обычный 2 28" xfId="84" xr:uid="{00000000-0005-0000-0000-000053000000}"/>
    <cellStyle name="Обычный 2 28 2" xfId="85" xr:uid="{00000000-0005-0000-0000-000054000000}"/>
    <cellStyle name="Обычный 2 29" xfId="86" xr:uid="{00000000-0005-0000-0000-000055000000}"/>
    <cellStyle name="Обычный 2 29 2" xfId="87" xr:uid="{00000000-0005-0000-0000-000056000000}"/>
    <cellStyle name="Обычный 2 29 2 2" xfId="88" xr:uid="{00000000-0005-0000-0000-000057000000}"/>
    <cellStyle name="Обычный 2 3" xfId="89" xr:uid="{00000000-0005-0000-0000-000058000000}"/>
    <cellStyle name="Обычный 2 3 2" xfId="90" xr:uid="{00000000-0005-0000-0000-000059000000}"/>
    <cellStyle name="Обычный 2 3 2 2" xfId="91" xr:uid="{00000000-0005-0000-0000-00005A000000}"/>
    <cellStyle name="Обычный 2 3 3" xfId="92" xr:uid="{00000000-0005-0000-0000-00005B000000}"/>
    <cellStyle name="Обычный 2 30" xfId="93" xr:uid="{00000000-0005-0000-0000-00005C000000}"/>
    <cellStyle name="Обычный 2 31" xfId="94" xr:uid="{00000000-0005-0000-0000-00005D000000}"/>
    <cellStyle name="Обычный 2 32" xfId="95" xr:uid="{00000000-0005-0000-0000-00005E000000}"/>
    <cellStyle name="Обычный 2 33" xfId="96" xr:uid="{00000000-0005-0000-0000-00005F000000}"/>
    <cellStyle name="Обычный 2 34" xfId="97" xr:uid="{00000000-0005-0000-0000-000060000000}"/>
    <cellStyle name="Обычный 2 35" xfId="98" xr:uid="{00000000-0005-0000-0000-000061000000}"/>
    <cellStyle name="Обычный 2 36" xfId="99" xr:uid="{00000000-0005-0000-0000-000062000000}"/>
    <cellStyle name="Обычный 2 37" xfId="100" xr:uid="{00000000-0005-0000-0000-000063000000}"/>
    <cellStyle name="Обычный 2 38" xfId="101" xr:uid="{00000000-0005-0000-0000-000064000000}"/>
    <cellStyle name="Обычный 2 39" xfId="102" xr:uid="{00000000-0005-0000-0000-000065000000}"/>
    <cellStyle name="Обычный 2 4" xfId="103" xr:uid="{00000000-0005-0000-0000-000066000000}"/>
    <cellStyle name="Обычный 2 4 2" xfId="104" xr:uid="{00000000-0005-0000-0000-000067000000}"/>
    <cellStyle name="Обычный 2 4 2 2" xfId="105" xr:uid="{00000000-0005-0000-0000-000068000000}"/>
    <cellStyle name="Обычный 2 4 3" xfId="106" xr:uid="{00000000-0005-0000-0000-000069000000}"/>
    <cellStyle name="Обычный 2 5" xfId="107" xr:uid="{00000000-0005-0000-0000-00006A000000}"/>
    <cellStyle name="Обычный 2 5 2" xfId="108" xr:uid="{00000000-0005-0000-0000-00006B000000}"/>
    <cellStyle name="Обычный 2 5 2 2" xfId="109" xr:uid="{00000000-0005-0000-0000-00006C000000}"/>
    <cellStyle name="Обычный 2 5 3" xfId="110" xr:uid="{00000000-0005-0000-0000-00006D000000}"/>
    <cellStyle name="Обычный 2 6" xfId="111" xr:uid="{00000000-0005-0000-0000-00006E000000}"/>
    <cellStyle name="Обычный 2 6 2" xfId="112" xr:uid="{00000000-0005-0000-0000-00006F000000}"/>
    <cellStyle name="Обычный 2 6 2 2" xfId="113" xr:uid="{00000000-0005-0000-0000-000070000000}"/>
    <cellStyle name="Обычный 2 6 3" xfId="114" xr:uid="{00000000-0005-0000-0000-000071000000}"/>
    <cellStyle name="Обычный 2 7" xfId="115" xr:uid="{00000000-0005-0000-0000-000072000000}"/>
    <cellStyle name="Обычный 2 7 2" xfId="116" xr:uid="{00000000-0005-0000-0000-000073000000}"/>
    <cellStyle name="Обычный 2 7 2 2" xfId="117" xr:uid="{00000000-0005-0000-0000-000074000000}"/>
    <cellStyle name="Обычный 2 7 3" xfId="118" xr:uid="{00000000-0005-0000-0000-000075000000}"/>
    <cellStyle name="Обычный 2 8" xfId="119" xr:uid="{00000000-0005-0000-0000-000076000000}"/>
    <cellStyle name="Обычный 2 8 2" xfId="120" xr:uid="{00000000-0005-0000-0000-000077000000}"/>
    <cellStyle name="Обычный 2 9" xfId="121" xr:uid="{00000000-0005-0000-0000-000078000000}"/>
    <cellStyle name="Обычный 2 9 2" xfId="122" xr:uid="{00000000-0005-0000-0000-000079000000}"/>
    <cellStyle name="Обычный 3" xfId="123" xr:uid="{00000000-0005-0000-0000-00007A000000}"/>
    <cellStyle name="Обычный 3 10" xfId="124" xr:uid="{00000000-0005-0000-0000-00007B000000}"/>
    <cellStyle name="Обычный 3 11" xfId="125" xr:uid="{00000000-0005-0000-0000-00007C000000}"/>
    <cellStyle name="Обычный 3 2" xfId="126" xr:uid="{00000000-0005-0000-0000-00007D000000}"/>
    <cellStyle name="Обычный 3 2 2" xfId="127" xr:uid="{00000000-0005-0000-0000-00007E000000}"/>
    <cellStyle name="Обычный 3 2 3" xfId="128" xr:uid="{00000000-0005-0000-0000-00007F000000}"/>
    <cellStyle name="Обычный 3 2 4" xfId="129" xr:uid="{00000000-0005-0000-0000-000080000000}"/>
    <cellStyle name="Обычный 3 2 5" xfId="130" xr:uid="{00000000-0005-0000-0000-000081000000}"/>
    <cellStyle name="Обычный 3 2 6" xfId="131" xr:uid="{00000000-0005-0000-0000-000082000000}"/>
    <cellStyle name="Обычный 3 2 7" xfId="132" xr:uid="{00000000-0005-0000-0000-000083000000}"/>
    <cellStyle name="Обычный 3 2 8" xfId="133" xr:uid="{00000000-0005-0000-0000-000084000000}"/>
    <cellStyle name="Обычный 3 2 9" xfId="134" xr:uid="{00000000-0005-0000-0000-000085000000}"/>
    <cellStyle name="Обычный 3 3" xfId="135" xr:uid="{00000000-0005-0000-0000-000086000000}"/>
    <cellStyle name="Обычный 3 3 2" xfId="136" xr:uid="{00000000-0005-0000-0000-000087000000}"/>
    <cellStyle name="Обычный 3 3 3" xfId="137" xr:uid="{00000000-0005-0000-0000-000088000000}"/>
    <cellStyle name="Обычный 3 3 4" xfId="138" xr:uid="{00000000-0005-0000-0000-000089000000}"/>
    <cellStyle name="Обычный 3 3 5" xfId="139" xr:uid="{00000000-0005-0000-0000-00008A000000}"/>
    <cellStyle name="Обычный 3 4" xfId="140" xr:uid="{00000000-0005-0000-0000-00008B000000}"/>
    <cellStyle name="Обычный 3 4 2" xfId="141" xr:uid="{00000000-0005-0000-0000-00008C000000}"/>
    <cellStyle name="Обычный 3 4 3" xfId="142" xr:uid="{00000000-0005-0000-0000-00008D000000}"/>
    <cellStyle name="Обычный 3 4 4" xfId="143" xr:uid="{00000000-0005-0000-0000-00008E000000}"/>
    <cellStyle name="Обычный 3 4 5" xfId="144" xr:uid="{00000000-0005-0000-0000-00008F000000}"/>
    <cellStyle name="Обычный 3 5" xfId="145" xr:uid="{00000000-0005-0000-0000-000090000000}"/>
    <cellStyle name="Обычный 3 5 2" xfId="146" xr:uid="{00000000-0005-0000-0000-000091000000}"/>
    <cellStyle name="Обычный 3 5 2 2" xfId="147" xr:uid="{00000000-0005-0000-0000-000092000000}"/>
    <cellStyle name="Обычный 3 5 3" xfId="148" xr:uid="{00000000-0005-0000-0000-000093000000}"/>
    <cellStyle name="Обычный 3 5 4" xfId="149" xr:uid="{00000000-0005-0000-0000-000094000000}"/>
    <cellStyle name="Обычный 3 5 5" xfId="150" xr:uid="{00000000-0005-0000-0000-000095000000}"/>
    <cellStyle name="Обычный 3 6" xfId="151" xr:uid="{00000000-0005-0000-0000-000096000000}"/>
    <cellStyle name="Обычный 3 7" xfId="152" xr:uid="{00000000-0005-0000-0000-000097000000}"/>
    <cellStyle name="Обычный 3 8" xfId="153" xr:uid="{00000000-0005-0000-0000-000098000000}"/>
    <cellStyle name="Обычный 3 9" xfId="154" xr:uid="{00000000-0005-0000-0000-000099000000}"/>
    <cellStyle name="Обычный 4" xfId="155" xr:uid="{00000000-0005-0000-0000-00009A000000}"/>
    <cellStyle name="Обычный 4 2" xfId="156" xr:uid="{00000000-0005-0000-0000-00009B000000}"/>
    <cellStyle name="Обычный 4 2 2" xfId="157" xr:uid="{00000000-0005-0000-0000-00009C000000}"/>
    <cellStyle name="Обычный 4 2 3" xfId="158" xr:uid="{00000000-0005-0000-0000-00009D000000}"/>
    <cellStyle name="Обычный 4 2 4" xfId="159" xr:uid="{00000000-0005-0000-0000-00009E000000}"/>
    <cellStyle name="Обычный 4 2 5" xfId="160" xr:uid="{00000000-0005-0000-0000-00009F000000}"/>
    <cellStyle name="Обычный 4 3" xfId="161" xr:uid="{00000000-0005-0000-0000-0000A0000000}"/>
    <cellStyle name="Обычный 4 4" xfId="162" xr:uid="{00000000-0005-0000-0000-0000A1000000}"/>
    <cellStyle name="Обычный 4 5" xfId="163" xr:uid="{00000000-0005-0000-0000-0000A2000000}"/>
    <cellStyle name="Обычный 4 6" xfId="164" xr:uid="{00000000-0005-0000-0000-0000A3000000}"/>
    <cellStyle name="Обычный 5" xfId="165" xr:uid="{00000000-0005-0000-0000-0000A4000000}"/>
    <cellStyle name="Обычный 5 2" xfId="166" xr:uid="{00000000-0005-0000-0000-0000A5000000}"/>
    <cellStyle name="Обычный 5 3" xfId="167" xr:uid="{00000000-0005-0000-0000-0000A6000000}"/>
    <cellStyle name="Обычный 5 4" xfId="168" xr:uid="{00000000-0005-0000-0000-0000A7000000}"/>
    <cellStyle name="Обычный 5 5" xfId="169" xr:uid="{00000000-0005-0000-0000-0000A8000000}"/>
    <cellStyle name="Обычный 6" xfId="170" xr:uid="{00000000-0005-0000-0000-0000A9000000}"/>
    <cellStyle name="Обычный 6 2" xfId="171" xr:uid="{00000000-0005-0000-0000-0000AA000000}"/>
    <cellStyle name="Обычный 6 3" xfId="172" xr:uid="{00000000-0005-0000-0000-0000AB000000}"/>
    <cellStyle name="Обычный 6 4" xfId="173" xr:uid="{00000000-0005-0000-0000-0000AC000000}"/>
    <cellStyle name="Обычный 6 5" xfId="174" xr:uid="{00000000-0005-0000-0000-0000AD000000}"/>
    <cellStyle name="Обычный 7" xfId="175" xr:uid="{00000000-0005-0000-0000-0000AE000000}"/>
    <cellStyle name="Обычный 7 2" xfId="176" xr:uid="{00000000-0005-0000-0000-0000AF000000}"/>
    <cellStyle name="Обычный 7 3" xfId="177" xr:uid="{00000000-0005-0000-0000-0000B0000000}"/>
    <cellStyle name="Обычный 7 3 2" xfId="178" xr:uid="{00000000-0005-0000-0000-0000B1000000}"/>
    <cellStyle name="Обычный 7 3 3" xfId="179" xr:uid="{00000000-0005-0000-0000-0000B2000000}"/>
    <cellStyle name="Обычный 7 4" xfId="180" xr:uid="{00000000-0005-0000-0000-0000B3000000}"/>
    <cellStyle name="Обычный 7 5" xfId="181" xr:uid="{00000000-0005-0000-0000-0000B4000000}"/>
    <cellStyle name="Обычный 7 6" xfId="182" xr:uid="{00000000-0005-0000-0000-0000B5000000}"/>
    <cellStyle name="Обычный 7 7" xfId="183" xr:uid="{00000000-0005-0000-0000-0000B6000000}"/>
    <cellStyle name="Обычный 7 8" xfId="184" xr:uid="{00000000-0005-0000-0000-0000B7000000}"/>
    <cellStyle name="Обычный 8" xfId="185" xr:uid="{00000000-0005-0000-0000-0000B8000000}"/>
    <cellStyle name="Обычный 8 2" xfId="186" xr:uid="{00000000-0005-0000-0000-0000B9000000}"/>
    <cellStyle name="Обычный 8 2 2" xfId="187" xr:uid="{00000000-0005-0000-0000-0000BA000000}"/>
    <cellStyle name="Обычный 8 2 3" xfId="188" xr:uid="{00000000-0005-0000-0000-0000BB000000}"/>
    <cellStyle name="Обычный 8 2 4" xfId="189" xr:uid="{00000000-0005-0000-0000-0000BC000000}"/>
    <cellStyle name="Обычный 8 2 5" xfId="190" xr:uid="{00000000-0005-0000-0000-0000BD000000}"/>
    <cellStyle name="Обычный 8 2 6" xfId="191" xr:uid="{00000000-0005-0000-0000-0000BE000000}"/>
    <cellStyle name="Обычный 8 2 7" xfId="192" xr:uid="{00000000-0005-0000-0000-0000BF000000}"/>
    <cellStyle name="Обычный 8 3" xfId="193" xr:uid="{00000000-0005-0000-0000-0000C0000000}"/>
    <cellStyle name="Обычный 8 3 2" xfId="194" xr:uid="{00000000-0005-0000-0000-0000C1000000}"/>
    <cellStyle name="Обычный 8 3 2 2" xfId="195" xr:uid="{00000000-0005-0000-0000-0000C2000000}"/>
    <cellStyle name="Обычный 8 4" xfId="196" xr:uid="{00000000-0005-0000-0000-0000C3000000}"/>
    <cellStyle name="Обычный 8 5" xfId="197" xr:uid="{00000000-0005-0000-0000-0000C4000000}"/>
    <cellStyle name="Обычный 8 6" xfId="198" xr:uid="{00000000-0005-0000-0000-0000C5000000}"/>
    <cellStyle name="Обычный 8 7" xfId="199" xr:uid="{00000000-0005-0000-0000-0000C6000000}"/>
    <cellStyle name="Обычный 9" xfId="200" xr:uid="{00000000-0005-0000-0000-0000C7000000}"/>
    <cellStyle name="Обычный_tmp 2" xfId="2" xr:uid="{00000000-0005-0000-0000-0000C8000000}"/>
    <cellStyle name="Обычный_tmp_Уточнения 1 квартал 2009" xfId="1" xr:uid="{00000000-0005-0000-0000-0000C9000000}"/>
    <cellStyle name="Финансовый 2" xfId="201" xr:uid="{00000000-0005-0000-0000-0000CA000000}"/>
    <cellStyle name="Финансовый 2 2" xfId="202" xr:uid="{00000000-0005-0000-0000-0000CB000000}"/>
    <cellStyle name="Финансовый 2 3" xfId="203" xr:uid="{00000000-0005-0000-0000-0000CC000000}"/>
    <cellStyle name="Финансовый 2 4" xfId="204" xr:uid="{00000000-0005-0000-0000-0000CD000000}"/>
    <cellStyle name="Финансовый 2 5" xfId="205" xr:uid="{00000000-0005-0000-0000-0000CE000000}"/>
    <cellStyle name="Финансовый 2 6" xfId="206" xr:uid="{00000000-0005-0000-0000-0000CF000000}"/>
  </cellStyles>
  <dxfs count="0"/>
  <tableStyles count="0" defaultTableStyle="TableStyleMedium9" defaultPivotStyle="PivotStyleLight16"/>
  <colors>
    <mruColors>
      <color rgb="FF0000FF"/>
      <color rgb="FFE4ED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7"/>
  <sheetViews>
    <sheetView tabSelected="1" topLeftCell="B7" zoomScale="85" zoomScaleNormal="85" zoomScaleSheetLayoutView="80" workbookViewId="0">
      <selection activeCell="F8" sqref="F8"/>
    </sheetView>
  </sheetViews>
  <sheetFormatPr defaultColWidth="9.140625" defaultRowHeight="15.75" x14ac:dyDescent="0.25"/>
  <cols>
    <col min="1" max="1" width="50.85546875" style="5" customWidth="1"/>
    <col min="2" max="2" width="19.140625" style="5" customWidth="1"/>
    <col min="3" max="3" width="20" style="2" customWidth="1"/>
    <col min="4" max="4" width="16.140625" style="3" customWidth="1"/>
    <col min="5" max="5" width="18" style="3" customWidth="1"/>
    <col min="6" max="6" width="162.42578125" style="5" customWidth="1"/>
    <col min="7" max="7" width="15.140625" style="3" customWidth="1"/>
    <col min="8" max="8" width="22.7109375" style="3" customWidth="1"/>
    <col min="9" max="16384" width="9.140625" style="5"/>
  </cols>
  <sheetData>
    <row r="1" spans="1:8" x14ac:dyDescent="0.25">
      <c r="A1" s="1"/>
      <c r="B1" s="1"/>
      <c r="F1" s="1"/>
      <c r="G1" s="4"/>
      <c r="H1" s="4" t="s">
        <v>8</v>
      </c>
    </row>
    <row r="2" spans="1:8" x14ac:dyDescent="0.25">
      <c r="A2" s="1"/>
      <c r="B2" s="1"/>
    </row>
    <row r="3" spans="1:8" ht="22.5" customHeight="1" x14ac:dyDescent="0.25">
      <c r="A3" s="101" t="s">
        <v>67</v>
      </c>
      <c r="B3" s="101"/>
      <c r="C3" s="101"/>
      <c r="D3" s="101"/>
      <c r="E3" s="101"/>
      <c r="F3" s="101"/>
      <c r="G3" s="101"/>
      <c r="H3" s="101"/>
    </row>
    <row r="4" spans="1:8" ht="16.5" thickBot="1" x14ac:dyDescent="0.3">
      <c r="A4" s="6"/>
      <c r="B4" s="6"/>
      <c r="G4" s="4"/>
      <c r="H4" s="7" t="s">
        <v>0</v>
      </c>
    </row>
    <row r="5" spans="1:8" ht="152.25" customHeight="1" thickBot="1" x14ac:dyDescent="0.3">
      <c r="A5" s="8" t="s">
        <v>1</v>
      </c>
      <c r="B5" s="9" t="s">
        <v>2</v>
      </c>
      <c r="C5" s="10" t="s">
        <v>54</v>
      </c>
      <c r="D5" s="11" t="s">
        <v>3</v>
      </c>
      <c r="E5" s="11" t="s">
        <v>62</v>
      </c>
      <c r="F5" s="12" t="s">
        <v>4</v>
      </c>
      <c r="G5" s="13" t="s">
        <v>5</v>
      </c>
      <c r="H5" s="13" t="s">
        <v>63</v>
      </c>
    </row>
    <row r="6" spans="1:8" x14ac:dyDescent="0.25">
      <c r="A6" s="14">
        <v>1</v>
      </c>
      <c r="B6" s="15">
        <v>2</v>
      </c>
      <c r="C6" s="16">
        <v>3</v>
      </c>
      <c r="D6" s="16">
        <v>4</v>
      </c>
      <c r="E6" s="17">
        <v>5</v>
      </c>
      <c r="F6" s="18">
        <v>6</v>
      </c>
      <c r="G6" s="16">
        <v>7</v>
      </c>
      <c r="H6" s="19">
        <v>8</v>
      </c>
    </row>
    <row r="7" spans="1:8" ht="210" customHeight="1" x14ac:dyDescent="0.25">
      <c r="A7" s="20" t="s">
        <v>11</v>
      </c>
      <c r="B7" s="21" t="s">
        <v>12</v>
      </c>
      <c r="C7" s="22">
        <v>2302224.2999999998</v>
      </c>
      <c r="D7" s="23">
        <f t="shared" ref="D7:D24" si="0">G7+H7</f>
        <v>29830.149999999998</v>
      </c>
      <c r="E7" s="24">
        <f>C7+D7</f>
        <v>2332054.4499999997</v>
      </c>
      <c r="F7" s="94" t="s">
        <v>68</v>
      </c>
      <c r="G7" s="87">
        <f>5500</f>
        <v>5500</v>
      </c>
      <c r="H7" s="88">
        <f>5377.9+7395.4+5323+2955.1+360+839+2079.75</f>
        <v>24330.149999999998</v>
      </c>
    </row>
    <row r="8" spans="1:8" ht="366" customHeight="1" x14ac:dyDescent="0.25">
      <c r="A8" s="26" t="s">
        <v>47</v>
      </c>
      <c r="B8" s="27" t="s">
        <v>13</v>
      </c>
      <c r="C8" s="28">
        <v>738348</v>
      </c>
      <c r="D8" s="23">
        <f t="shared" si="0"/>
        <v>97360.54</v>
      </c>
      <c r="E8" s="29">
        <f>C8+D8</f>
        <v>835708.54</v>
      </c>
      <c r="F8" s="75" t="s">
        <v>70</v>
      </c>
      <c r="G8" s="87">
        <f>38304.74+1188+1610+20070+2930</f>
        <v>64102.74</v>
      </c>
      <c r="H8" s="89">
        <f>2034.3+418.7+841+713.9+2064.19+3039.4+2730.5+442-670.2+317.97+8395.14+9622.19+0.01+3695-133.2-253.1</f>
        <v>33257.799999999996</v>
      </c>
    </row>
    <row r="9" spans="1:8" ht="36" customHeight="1" x14ac:dyDescent="0.3">
      <c r="A9" s="31" t="s">
        <v>14</v>
      </c>
      <c r="B9" s="32" t="s">
        <v>15</v>
      </c>
      <c r="C9" s="33">
        <v>5400</v>
      </c>
      <c r="D9" s="23">
        <f t="shared" si="0"/>
        <v>0</v>
      </c>
      <c r="E9" s="23">
        <f t="shared" ref="E9:E13" si="1">C9+D9</f>
        <v>5400</v>
      </c>
      <c r="F9" s="34"/>
      <c r="G9" s="90">
        <v>0</v>
      </c>
      <c r="H9" s="91"/>
    </row>
    <row r="10" spans="1:8" ht="62.25" customHeight="1" x14ac:dyDescent="0.3">
      <c r="A10" s="31" t="s">
        <v>16</v>
      </c>
      <c r="B10" s="32" t="s">
        <v>17</v>
      </c>
      <c r="C10" s="33">
        <v>1864</v>
      </c>
      <c r="D10" s="23">
        <f t="shared" si="0"/>
        <v>0</v>
      </c>
      <c r="E10" s="23">
        <f t="shared" si="1"/>
        <v>1864</v>
      </c>
      <c r="F10" s="35"/>
      <c r="G10" s="90">
        <v>0</v>
      </c>
      <c r="H10" s="92"/>
    </row>
    <row r="11" spans="1:8" ht="67.5" customHeight="1" x14ac:dyDescent="0.25">
      <c r="A11" s="31" t="s">
        <v>18</v>
      </c>
      <c r="B11" s="32" t="s">
        <v>19</v>
      </c>
      <c r="C11" s="33">
        <v>38877.4</v>
      </c>
      <c r="D11" s="23">
        <f t="shared" si="0"/>
        <v>4808.41</v>
      </c>
      <c r="E11" s="23">
        <f t="shared" si="1"/>
        <v>43685.81</v>
      </c>
      <c r="F11" s="30" t="s">
        <v>58</v>
      </c>
      <c r="G11" s="87"/>
      <c r="H11" s="92">
        <f>967.43+3840.98</f>
        <v>4808.41</v>
      </c>
    </row>
    <row r="12" spans="1:8" ht="78.75" customHeight="1" x14ac:dyDescent="0.25">
      <c r="A12" s="36" t="s">
        <v>20</v>
      </c>
      <c r="B12" s="32" t="s">
        <v>21</v>
      </c>
      <c r="C12" s="33">
        <v>446456.8</v>
      </c>
      <c r="D12" s="23">
        <f t="shared" si="0"/>
        <v>-1553.5</v>
      </c>
      <c r="E12" s="23">
        <f t="shared" si="1"/>
        <v>444903.3</v>
      </c>
      <c r="F12" s="30" t="s">
        <v>61</v>
      </c>
      <c r="G12" s="87"/>
      <c r="H12" s="92">
        <v>-1553.5</v>
      </c>
    </row>
    <row r="13" spans="1:8" ht="70.5" customHeight="1" x14ac:dyDescent="0.25">
      <c r="A13" s="36" t="s">
        <v>44</v>
      </c>
      <c r="B13" s="32" t="s">
        <v>22</v>
      </c>
      <c r="C13" s="22">
        <v>15974.8</v>
      </c>
      <c r="D13" s="23">
        <f t="shared" si="0"/>
        <v>0</v>
      </c>
      <c r="E13" s="25">
        <f t="shared" si="1"/>
        <v>15974.8</v>
      </c>
      <c r="F13" s="30"/>
      <c r="G13" s="87">
        <v>0</v>
      </c>
      <c r="H13" s="92"/>
    </row>
    <row r="14" spans="1:8" ht="73.5" customHeight="1" x14ac:dyDescent="0.25">
      <c r="A14" s="31" t="s">
        <v>49</v>
      </c>
      <c r="B14" s="32" t="s">
        <v>23</v>
      </c>
      <c r="C14" s="33">
        <v>1542</v>
      </c>
      <c r="D14" s="23">
        <f t="shared" si="0"/>
        <v>0</v>
      </c>
      <c r="E14" s="23">
        <f>D14+C14</f>
        <v>1542</v>
      </c>
      <c r="F14" s="37"/>
      <c r="G14" s="87">
        <v>0</v>
      </c>
      <c r="H14" s="92"/>
    </row>
    <row r="15" spans="1:8" ht="60.75" customHeight="1" x14ac:dyDescent="0.25">
      <c r="A15" s="31" t="s">
        <v>24</v>
      </c>
      <c r="B15" s="32" t="s">
        <v>25</v>
      </c>
      <c r="C15" s="33">
        <v>0</v>
      </c>
      <c r="D15" s="23">
        <f t="shared" si="0"/>
        <v>0</v>
      </c>
      <c r="E15" s="23">
        <f>D15+C15</f>
        <v>0</v>
      </c>
      <c r="F15" s="34"/>
      <c r="G15" s="87">
        <v>0</v>
      </c>
      <c r="H15" s="92">
        <v>0</v>
      </c>
    </row>
    <row r="16" spans="1:8" ht="65.25" customHeight="1" x14ac:dyDescent="0.25">
      <c r="A16" s="31" t="s">
        <v>26</v>
      </c>
      <c r="B16" s="32" t="s">
        <v>27</v>
      </c>
      <c r="C16" s="33">
        <v>56739</v>
      </c>
      <c r="D16" s="23">
        <f t="shared" si="0"/>
        <v>-5847</v>
      </c>
      <c r="E16" s="23">
        <f t="shared" ref="E16:E24" si="2">D16+C16</f>
        <v>50892</v>
      </c>
      <c r="F16" s="34" t="s">
        <v>72</v>
      </c>
      <c r="G16" s="87"/>
      <c r="H16" s="92">
        <f>2778-8625</f>
        <v>-5847</v>
      </c>
    </row>
    <row r="17" spans="1:8" ht="62.25" customHeight="1" x14ac:dyDescent="0.25">
      <c r="A17" s="31" t="s">
        <v>28</v>
      </c>
      <c r="B17" s="32" t="s">
        <v>29</v>
      </c>
      <c r="C17" s="33">
        <v>15844.5</v>
      </c>
      <c r="D17" s="23">
        <f t="shared" si="0"/>
        <v>0</v>
      </c>
      <c r="E17" s="23">
        <f t="shared" si="2"/>
        <v>15844.5</v>
      </c>
      <c r="F17" s="38"/>
      <c r="G17" s="87"/>
      <c r="H17" s="92"/>
    </row>
    <row r="18" spans="1:8" ht="144" customHeight="1" x14ac:dyDescent="0.25">
      <c r="A18" s="31" t="s">
        <v>30</v>
      </c>
      <c r="B18" s="32" t="s">
        <v>31</v>
      </c>
      <c r="C18" s="33">
        <v>69726.2</v>
      </c>
      <c r="D18" s="23">
        <f t="shared" si="0"/>
        <v>9989.2000000000007</v>
      </c>
      <c r="E18" s="23">
        <f t="shared" si="2"/>
        <v>79715.399999999994</v>
      </c>
      <c r="F18" s="30" t="s">
        <v>69</v>
      </c>
      <c r="G18" s="87"/>
      <c r="H18" s="92">
        <f>3582.4+1609.6+775.2+4022</f>
        <v>9989.2000000000007</v>
      </c>
    </row>
    <row r="19" spans="1:8" ht="73.5" customHeight="1" x14ac:dyDescent="0.25">
      <c r="A19" s="39" t="s">
        <v>32</v>
      </c>
      <c r="B19" s="32" t="s">
        <v>33</v>
      </c>
      <c r="C19" s="33">
        <v>1988</v>
      </c>
      <c r="D19" s="23">
        <f t="shared" si="0"/>
        <v>0</v>
      </c>
      <c r="E19" s="23">
        <f t="shared" si="2"/>
        <v>1988</v>
      </c>
      <c r="F19" s="30"/>
      <c r="G19" s="87"/>
      <c r="H19" s="92"/>
    </row>
    <row r="20" spans="1:8" ht="63.75" customHeight="1" x14ac:dyDescent="0.25">
      <c r="A20" s="31" t="s">
        <v>34</v>
      </c>
      <c r="B20" s="32" t="s">
        <v>35</v>
      </c>
      <c r="C20" s="33">
        <v>8603.5</v>
      </c>
      <c r="D20" s="23">
        <f t="shared" si="0"/>
        <v>0</v>
      </c>
      <c r="E20" s="23">
        <f t="shared" si="2"/>
        <v>8603.5</v>
      </c>
      <c r="F20" s="30"/>
      <c r="G20" s="87"/>
      <c r="H20" s="92">
        <v>0</v>
      </c>
    </row>
    <row r="21" spans="1:8" ht="122.25" customHeight="1" x14ac:dyDescent="0.25">
      <c r="A21" s="31" t="s">
        <v>36</v>
      </c>
      <c r="B21" s="32" t="s">
        <v>37</v>
      </c>
      <c r="C21" s="33">
        <v>413817.3</v>
      </c>
      <c r="D21" s="23">
        <f t="shared" si="0"/>
        <v>10583</v>
      </c>
      <c r="E21" s="23">
        <f t="shared" si="2"/>
        <v>424400.3</v>
      </c>
      <c r="F21" s="30" t="s">
        <v>60</v>
      </c>
      <c r="G21" s="87"/>
      <c r="H21" s="92">
        <f>1070+269+9244</f>
        <v>10583</v>
      </c>
    </row>
    <row r="22" spans="1:8" ht="78" customHeight="1" thickBot="1" x14ac:dyDescent="0.3">
      <c r="A22" s="36" t="s">
        <v>45</v>
      </c>
      <c r="B22" s="32" t="s">
        <v>38</v>
      </c>
      <c r="C22" s="33">
        <v>384014.8</v>
      </c>
      <c r="D22" s="23">
        <f t="shared" si="0"/>
        <v>27890</v>
      </c>
      <c r="E22" s="23">
        <f t="shared" si="2"/>
        <v>411904.8</v>
      </c>
      <c r="F22" s="35" t="s">
        <v>59</v>
      </c>
      <c r="G22" s="93">
        <v>27890</v>
      </c>
      <c r="H22" s="88"/>
    </row>
    <row r="23" spans="1:8" ht="36.75" customHeight="1" thickBot="1" x14ac:dyDescent="0.35">
      <c r="A23" s="77" t="s">
        <v>39</v>
      </c>
      <c r="B23" s="78"/>
      <c r="C23" s="79">
        <f>SUM(C7:C22)</f>
        <v>4501420.5999999996</v>
      </c>
      <c r="D23" s="79">
        <f>SUM(D7:D22)</f>
        <v>173060.8</v>
      </c>
      <c r="E23" s="79">
        <f>SUM(E7:E22)</f>
        <v>4674481.3999999994</v>
      </c>
      <c r="F23" s="80"/>
      <c r="G23" s="95">
        <f>SUM(G7:G22)</f>
        <v>97492.739999999991</v>
      </c>
      <c r="H23" s="96">
        <f>SUM(H7:H22)</f>
        <v>75568.06</v>
      </c>
    </row>
    <row r="24" spans="1:8" ht="165.75" customHeight="1" thickBot="1" x14ac:dyDescent="0.3">
      <c r="A24" s="40" t="s">
        <v>40</v>
      </c>
      <c r="B24" s="41" t="s">
        <v>41</v>
      </c>
      <c r="C24" s="42">
        <v>59895</v>
      </c>
      <c r="D24" s="23">
        <f t="shared" si="0"/>
        <v>8686</v>
      </c>
      <c r="E24" s="43">
        <f t="shared" si="2"/>
        <v>68581</v>
      </c>
      <c r="F24" s="44" t="s">
        <v>71</v>
      </c>
      <c r="G24" s="85">
        <f>90+90</f>
        <v>180</v>
      </c>
      <c r="H24" s="86">
        <f>7650+171+685</f>
        <v>8506</v>
      </c>
    </row>
    <row r="25" spans="1:8" ht="19.5" thickBot="1" x14ac:dyDescent="0.35">
      <c r="A25" s="81" t="s">
        <v>42</v>
      </c>
      <c r="B25" s="82"/>
      <c r="C25" s="83">
        <f t="shared" ref="C25:E25" si="3">C23+C24</f>
        <v>4561315.5999999996</v>
      </c>
      <c r="D25" s="83">
        <f t="shared" si="3"/>
        <v>181746.8</v>
      </c>
      <c r="E25" s="83">
        <f t="shared" si="3"/>
        <v>4743062.3999999994</v>
      </c>
      <c r="F25" s="84"/>
      <c r="G25" s="97">
        <f t="shared" ref="G25:H25" si="4">G23+G24</f>
        <v>97672.739999999991</v>
      </c>
      <c r="H25" s="98">
        <f t="shared" si="4"/>
        <v>84074.06</v>
      </c>
    </row>
    <row r="26" spans="1:8" ht="20.25" customHeight="1" x14ac:dyDescent="0.25">
      <c r="A26" s="45" t="s">
        <v>6</v>
      </c>
      <c r="B26" s="46"/>
      <c r="C26" s="3"/>
      <c r="D26" s="47"/>
      <c r="E26" s="48" t="s">
        <v>7</v>
      </c>
      <c r="F26" s="49"/>
    </row>
    <row r="27" spans="1:8" ht="18.75" customHeight="1" x14ac:dyDescent="0.25">
      <c r="A27" s="45" t="s">
        <v>9</v>
      </c>
      <c r="B27" s="46"/>
      <c r="C27" s="3"/>
      <c r="D27" s="47"/>
      <c r="E27" s="50">
        <f>E28+E29+E30+E32+E31</f>
        <v>39672.74</v>
      </c>
      <c r="F27" s="51"/>
      <c r="G27" s="48">
        <v>58000</v>
      </c>
      <c r="H27" s="48">
        <v>2079.75</v>
      </c>
    </row>
    <row r="28" spans="1:8" ht="31.5" hidden="1" x14ac:dyDescent="0.25">
      <c r="A28" s="52" t="s">
        <v>10</v>
      </c>
      <c r="B28" s="52"/>
      <c r="C28" s="53"/>
      <c r="D28" s="49"/>
      <c r="E28" s="76">
        <v>0</v>
      </c>
      <c r="F28" s="54"/>
      <c r="G28" s="55"/>
      <c r="H28" s="55"/>
    </row>
    <row r="29" spans="1:8" x14ac:dyDescent="0.25">
      <c r="A29" s="56" t="s">
        <v>48</v>
      </c>
      <c r="B29" s="57"/>
      <c r="C29" s="56"/>
      <c r="D29" s="49"/>
      <c r="E29" s="76">
        <v>39492.74</v>
      </c>
      <c r="F29" s="54" t="s">
        <v>43</v>
      </c>
      <c r="G29" s="54">
        <v>39492.74</v>
      </c>
      <c r="H29" s="55">
        <f>H25-H27</f>
        <v>81994.31</v>
      </c>
    </row>
    <row r="30" spans="1:8" ht="18.75" x14ac:dyDescent="0.3">
      <c r="A30" s="56" t="s">
        <v>66</v>
      </c>
      <c r="B30" s="58"/>
      <c r="C30" s="59"/>
      <c r="D30" s="60"/>
      <c r="E30" s="61">
        <v>180</v>
      </c>
      <c r="F30" s="62"/>
      <c r="G30" s="62">
        <v>180</v>
      </c>
      <c r="H30" s="63"/>
    </row>
    <row r="31" spans="1:8" ht="37.5" hidden="1" customHeight="1" x14ac:dyDescent="0.25">
      <c r="A31" s="104" t="s">
        <v>52</v>
      </c>
      <c r="B31" s="104"/>
      <c r="C31" s="104"/>
      <c r="D31" s="104"/>
      <c r="E31" s="61">
        <v>0</v>
      </c>
      <c r="F31" s="65"/>
      <c r="G31" s="62"/>
      <c r="H31" s="55"/>
    </row>
    <row r="32" spans="1:8" ht="47.25" hidden="1" customHeight="1" x14ac:dyDescent="0.25">
      <c r="A32" s="104" t="s">
        <v>53</v>
      </c>
      <c r="B32" s="104"/>
      <c r="C32" s="104"/>
      <c r="D32" s="104"/>
      <c r="E32" s="61">
        <v>0</v>
      </c>
      <c r="F32" s="62"/>
      <c r="G32" s="62"/>
      <c r="H32" s="55"/>
    </row>
    <row r="33" spans="1:8" ht="15.75" customHeight="1" x14ac:dyDescent="0.25">
      <c r="A33" s="102" t="s">
        <v>50</v>
      </c>
      <c r="B33" s="102"/>
      <c r="C33" s="102"/>
      <c r="D33" s="66"/>
      <c r="E33" s="67">
        <f>E34+E35+E36</f>
        <v>58000</v>
      </c>
      <c r="F33" s="68"/>
      <c r="G33" s="62">
        <f>G27+G29+G30</f>
        <v>97672.739999999991</v>
      </c>
      <c r="H33" s="55"/>
    </row>
    <row r="34" spans="1:8" ht="23.25" hidden="1" customHeight="1" x14ac:dyDescent="0.25">
      <c r="A34" s="103" t="s">
        <v>51</v>
      </c>
      <c r="B34" s="103"/>
      <c r="C34" s="103"/>
      <c r="D34" s="66"/>
      <c r="E34" s="61">
        <v>0</v>
      </c>
      <c r="F34" s="104"/>
      <c r="G34" s="104"/>
      <c r="H34" s="104"/>
    </row>
    <row r="35" spans="1:8" ht="36" customHeight="1" x14ac:dyDescent="0.25">
      <c r="A35" s="103" t="s">
        <v>56</v>
      </c>
      <c r="B35" s="103"/>
      <c r="C35" s="103"/>
      <c r="D35" s="66"/>
      <c r="E35" s="61">
        <f>58000-20070</f>
        <v>37930</v>
      </c>
      <c r="F35" s="64"/>
      <c r="G35" s="64"/>
      <c r="H35" s="64"/>
    </row>
    <row r="36" spans="1:8" ht="23.25" customHeight="1" x14ac:dyDescent="0.25">
      <c r="A36" s="103" t="s">
        <v>57</v>
      </c>
      <c r="B36" s="103"/>
      <c r="C36" s="103"/>
      <c r="D36" s="66"/>
      <c r="E36" s="61">
        <v>20070</v>
      </c>
      <c r="F36" s="68"/>
      <c r="G36" s="62"/>
      <c r="H36" s="55"/>
    </row>
    <row r="37" spans="1:8" ht="23.25" customHeight="1" x14ac:dyDescent="0.25">
      <c r="A37" s="102" t="s">
        <v>64</v>
      </c>
      <c r="B37" s="102"/>
      <c r="C37" s="102"/>
      <c r="D37" s="66"/>
      <c r="E37" s="67">
        <f>E38+E39</f>
        <v>84074.06</v>
      </c>
      <c r="F37" s="68"/>
      <c r="G37" s="62"/>
      <c r="H37" s="55"/>
    </row>
    <row r="38" spans="1:8" ht="16.5" customHeight="1" x14ac:dyDescent="0.25">
      <c r="A38" s="100" t="s">
        <v>65</v>
      </c>
      <c r="B38" s="100"/>
      <c r="C38" s="100"/>
      <c r="D38" s="66"/>
      <c r="E38" s="61">
        <v>81994.31</v>
      </c>
      <c r="F38" s="68"/>
      <c r="G38" s="62"/>
      <c r="H38" s="55"/>
    </row>
    <row r="39" spans="1:8" ht="15.75" customHeight="1" x14ac:dyDescent="0.25">
      <c r="A39" s="103" t="s">
        <v>55</v>
      </c>
      <c r="B39" s="103"/>
      <c r="C39" s="103"/>
      <c r="D39" s="66"/>
      <c r="E39" s="61">
        <v>2079.75</v>
      </c>
      <c r="F39" s="68"/>
      <c r="G39" s="62"/>
      <c r="H39" s="55"/>
    </row>
    <row r="40" spans="1:8" ht="12.75" customHeight="1" x14ac:dyDescent="0.25">
      <c r="A40" s="99"/>
      <c r="B40" s="99"/>
      <c r="C40" s="99"/>
      <c r="D40" s="66"/>
      <c r="E40" s="61"/>
      <c r="F40" s="69"/>
      <c r="G40" s="70"/>
      <c r="H40" s="71"/>
    </row>
    <row r="41" spans="1:8" s="74" customFormat="1" ht="16.5" x14ac:dyDescent="0.25">
      <c r="A41" s="72" t="s">
        <v>46</v>
      </c>
      <c r="B41" s="72"/>
      <c r="C41" s="72"/>
      <c r="D41" s="72"/>
      <c r="E41" s="50">
        <f>E27+E37+E33</f>
        <v>181746.8</v>
      </c>
      <c r="F41" s="73"/>
      <c r="G41" s="48"/>
      <c r="H41" s="48"/>
    </row>
    <row r="45" spans="1:8" x14ac:dyDescent="0.25">
      <c r="A45" s="100"/>
      <c r="B45" s="100"/>
      <c r="C45" s="100"/>
      <c r="D45" s="66"/>
      <c r="E45" s="61"/>
    </row>
    <row r="46" spans="1:8" x14ac:dyDescent="0.25">
      <c r="A46" s="100"/>
      <c r="B46" s="100"/>
      <c r="C46" s="100"/>
      <c r="D46" s="66"/>
      <c r="E46" s="61"/>
    </row>
    <row r="47" spans="1:8" x14ac:dyDescent="0.25">
      <c r="A47" s="100"/>
      <c r="B47" s="100"/>
      <c r="C47" s="100"/>
      <c r="D47" s="66"/>
      <c r="E47" s="61"/>
    </row>
  </sheetData>
  <mergeCells count="15">
    <mergeCell ref="A40:C40"/>
    <mergeCell ref="A45:C45"/>
    <mergeCell ref="A46:C46"/>
    <mergeCell ref="A47:C47"/>
    <mergeCell ref="A3:H3"/>
    <mergeCell ref="A38:C38"/>
    <mergeCell ref="A33:C33"/>
    <mergeCell ref="A34:C34"/>
    <mergeCell ref="A36:C36"/>
    <mergeCell ref="F34:H34"/>
    <mergeCell ref="A32:D32"/>
    <mergeCell ref="A31:D31"/>
    <mergeCell ref="A35:C35"/>
    <mergeCell ref="A37:C37"/>
    <mergeCell ref="A39:C39"/>
  </mergeCells>
  <phoneticPr fontId="5" type="noConversion"/>
  <pageMargins left="0.78740157480314965" right="0.78740157480314965" top="0.19685039370078741" bottom="0.19685039370078741" header="0.31496062992125984" footer="0.31496062992125984"/>
  <pageSetup paperSize="8" scale="59" firstPageNumber="180" fitToHeight="0" orientation="landscape" useFirstPageNumber="1" errors="blank" horizontalDpi="1200" verticalDpi="1200" r:id="rId1"/>
  <headerFooter>
    <oddFooter>&amp;R&amp;P</oddFooter>
  </headerFooter>
  <rowBreaks count="2" manualBreakCount="2">
    <brk id="15" max="7" man="1"/>
    <brk id="4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 (2)</vt:lpstr>
      <vt:lpstr>'1 (2)'!Заголовки_для_печати</vt:lpstr>
      <vt:lpstr>'1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Егорова Н.Г.</dc:creator>
  <cp:lastModifiedBy>Абдуллина С.Ч.</cp:lastModifiedBy>
  <cp:lastPrinted>2026-03-10T04:28:55Z</cp:lastPrinted>
  <dcterms:created xsi:type="dcterms:W3CDTF">2018-01-15T10:26:14Z</dcterms:created>
  <dcterms:modified xsi:type="dcterms:W3CDTF">2026-03-18T12:54:16Z</dcterms:modified>
</cp:coreProperties>
</file>