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1" sheetId="6" r:id="rId1"/>
  </sheets>
  <definedNames>
    <definedName name="_xlnm.Print_Titles" localSheetId="0">'1'!$9:$10</definedName>
    <definedName name="_xlnm.Print_Area" localSheetId="0">'1'!$A$1:$E$62</definedName>
  </definedNames>
  <calcPr calcId="145621" iterate="1"/>
</workbook>
</file>

<file path=xl/calcChain.xml><?xml version="1.0" encoding="utf-8"?>
<calcChain xmlns="http://schemas.openxmlformats.org/spreadsheetml/2006/main">
  <c r="D40" i="6" l="1"/>
  <c r="C40" i="6"/>
  <c r="E14" i="6" l="1"/>
  <c r="E15" i="6"/>
  <c r="E17" i="6"/>
  <c r="E18" i="6"/>
  <c r="E19" i="6"/>
  <c r="E20" i="6"/>
  <c r="E22" i="6"/>
  <c r="E23" i="6"/>
  <c r="E24" i="6"/>
  <c r="E25" i="6"/>
  <c r="E28" i="6"/>
  <c r="E29" i="6"/>
  <c r="E31" i="6"/>
  <c r="E32" i="6"/>
  <c r="E33" i="6"/>
  <c r="E35" i="6"/>
  <c r="E37" i="6"/>
  <c r="E38" i="6"/>
  <c r="E39" i="6"/>
  <c r="E41" i="6"/>
  <c r="E42" i="6"/>
  <c r="E43" i="6"/>
  <c r="E44" i="6"/>
  <c r="E48" i="6"/>
  <c r="E49" i="6"/>
  <c r="E50" i="6"/>
  <c r="E51" i="6"/>
  <c r="E52" i="6"/>
  <c r="E53" i="6"/>
  <c r="E54" i="6"/>
  <c r="E55" i="6"/>
  <c r="E56" i="6"/>
  <c r="E57" i="6"/>
  <c r="D47" i="6"/>
  <c r="D36" i="6"/>
  <c r="C36" i="6"/>
  <c r="E36" i="6" s="1"/>
  <c r="D27" i="6"/>
  <c r="C27" i="6"/>
  <c r="E27" i="6" l="1"/>
  <c r="C16" i="6"/>
  <c r="E40" i="6" l="1"/>
  <c r="D13" i="6" l="1"/>
  <c r="D46" i="6"/>
  <c r="D45" i="6" s="1"/>
  <c r="C47" i="6"/>
  <c r="C46" i="6" l="1"/>
  <c r="E46" i="6" s="1"/>
  <c r="E47" i="6"/>
  <c r="D34" i="6"/>
  <c r="C34" i="6"/>
  <c r="D21" i="6"/>
  <c r="C21" i="6"/>
  <c r="D16" i="6"/>
  <c r="C13" i="6"/>
  <c r="C12" i="6" s="1"/>
  <c r="D12" i="6" l="1"/>
  <c r="E12" i="6" s="1"/>
  <c r="E16" i="6"/>
  <c r="E21" i="6"/>
  <c r="E34" i="6"/>
  <c r="E13" i="6"/>
  <c r="D26" i="6"/>
  <c r="C26" i="6"/>
  <c r="E26" i="6" l="1"/>
  <c r="C11" i="6"/>
  <c r="D11" i="6"/>
  <c r="D58" i="6" s="1"/>
  <c r="E11" i="6" l="1"/>
  <c r="C45" i="6"/>
  <c r="E45" i="6" s="1"/>
  <c r="C58" i="6" l="1"/>
  <c r="E58" i="6" s="1"/>
</calcChain>
</file>

<file path=xl/sharedStrings.xml><?xml version="1.0" encoding="utf-8"?>
<sst xmlns="http://schemas.openxmlformats.org/spreadsheetml/2006/main" count="107" uniqueCount="107">
  <si>
    <t>000 1 00 00000 00 0000 000</t>
  </si>
  <si>
    <t>НАЛОГОВЫЕ И НЕНАЛОГОВЫЕ ДОХОДЫ</t>
  </si>
  <si>
    <t>НАЛОГОВЫЕ ДОХОДЫ</t>
  </si>
  <si>
    <t>000 1 01 00000 00 0000 000</t>
  </si>
  <si>
    <t>Налоги на прибыль, доходы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</si>
  <si>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</si>
  <si>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</si>
  <si>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</si>
  <si>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000 1 06 00000 00 0000 000</t>
  </si>
  <si>
    <t>Налоги на имущество</t>
  </si>
  <si>
    <t>000 1 08 00000 00 0000 000</t>
  </si>
  <si>
    <t>Государственная пошлина</t>
  </si>
  <si>
    <t>НЕНАЛОГОВЫЕ ДОХОДЫ</t>
  </si>
  <si>
    <t>000 1 11 00000 00 0000 000</t>
  </si>
  <si>
    <t>000 1 12 00000 00 0000 000</t>
  </si>
  <si>
    <t>Платежи при пользовании природными ресурсами</t>
  </si>
  <si>
    <t>000 1 13 00000 00 0000 000</t>
  </si>
  <si>
    <t>000 1 14 00000 00 0000 000</t>
  </si>
  <si>
    <t>Доходы от продажи материальных и нематериальных активов</t>
  </si>
  <si>
    <t>000 1 16 00000 00 0000 000</t>
  </si>
  <si>
    <t>Штрафы, санкции, возмещение ущерба</t>
  </si>
  <si>
    <t>Прочие неналоговые доходы</t>
  </si>
  <si>
    <t>000 2 00 00000 00 0000 000</t>
  </si>
  <si>
    <t>000 2 02 00000 00 0000 000</t>
  </si>
  <si>
    <t>Безвозмездные поступления от других бюджетов бюджетной системы Российской Федерации</t>
  </si>
  <si>
    <t>000 2 18 00000 00 0000 000</t>
  </si>
  <si>
    <t>000 2 19 00000 00 0000 000</t>
  </si>
  <si>
    <t>ИТОГО ДОХОДОВ</t>
  </si>
  <si>
    <t>000 1 01 02000 01 0000 110</t>
  </si>
  <si>
    <t>Налог на доходы физических лиц</t>
  </si>
  <si>
    <t>000 1 03 02000 01 0000 110</t>
  </si>
  <si>
    <t>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</si>
  <si>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</si>
  <si>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</si>
  <si>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</si>
  <si>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</si>
  <si>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</si>
  <si>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000 1 06 01000 00 0000 110</t>
  </si>
  <si>
    <t>Налог на имущество физических лиц</t>
  </si>
  <si>
    <t>000 1 06 06000 00 0000 110</t>
  </si>
  <si>
    <t>Земельный налог</t>
  </si>
  <si>
    <t xml:space="preserve">Доходы от использования имущества, находящегося в государственной и муниципальной собственности 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</si>
  <si>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</si>
  <si>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</si>
  <si>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000 1 11 07010 00 0000 120</t>
  </si>
  <si>
    <t xml:space="preserve">Доходы от перечисления части прибыли государственных и муниципальных унитарных предприятий, остающиеся после уплаты налогов и обязательных платежей 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</si>
  <si>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</si>
  <si>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</si>
  <si>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000 1 14 01040 04 0000 410</t>
  </si>
  <si>
    <t>Доходы от продажи квартир, находящихся в собственности городских округов</t>
  </si>
  <si>
    <t>000 1 14 02043 04 0000 410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</si>
  <si>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</si>
  <si>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000 1 14 02043 04 0000 440</t>
  </si>
  <si>
    <t xml:space="preserve"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</si>
  <si>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>000 1 14 06012 04 0000 430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</si>
  <si>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</si>
  <si>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</si>
  <si>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</si>
  <si>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000 1 17 0000 00 0000 000</t>
  </si>
  <si>
    <t>Субсидии бюджетам бюджетной системы Российской Федерации (межбюджетные субсидии)</t>
  </si>
  <si>
    <t>Иные межбюджетные трансферты</t>
  </si>
  <si>
    <t xml:space="preserve">Субвенции бюджетам бюджетной системы Российской Федерации </t>
  </si>
  <si>
    <t xml:space="preserve">Приложение № 1 </t>
  </si>
  <si>
    <t>к решению Думы города</t>
  </si>
  <si>
    <t xml:space="preserve">Доходы от оказания платных услуг и компенсации затрат государства </t>
  </si>
  <si>
    <t>000 2 02 10000 00 0000 150</t>
  </si>
  <si>
    <t>000 2 02 20000 00 0000 150</t>
  </si>
  <si>
    <t>000 2 02 30000 00 0000 150</t>
  </si>
  <si>
    <t>000 2 02 40000 00 0000 150</t>
  </si>
  <si>
    <t>Транспортный  налог</t>
  </si>
  <si>
    <t>000 1 06 04000 02 0000 110</t>
  </si>
  <si>
    <t>Код бюджетной классификации Российской Федерации</t>
  </si>
  <si>
    <t>Наименование кода классификации доходов</t>
  </si>
  <si>
    <t>(тыс. рублей)</t>
  </si>
  <si>
    <t>БЕЗВОЗМЕЗДНЫЕ ПОСТУПЛЕНИЯ</t>
  </si>
  <si>
    <t>Дотации  бюджетам городских округов на выравнивание бюджетной обеспеченности из бюджета субъекта Российской Федерации</t>
  </si>
  <si>
    <t>Дотации бюджетам городских округов на поддержку мер обеспечению сбалансированности бюджетов</t>
  </si>
  <si>
    <t>Прочие дотации бюджетам городских округов</t>
  </si>
  <si>
    <t xml:space="preserve">Безвозмездные поступления от государственных (муниципальных) организаций в бюджеты городских округов </t>
  </si>
  <si>
    <t>Безвозмездные поступления от негосударственных организаций в бюджеты городских округов</t>
  </si>
  <si>
    <t>Доходы бюджетов бюджетной системы Российской Федерации  от возврата остатков субсидий, субвенций  и иных межбюджетных трансфертов, имеющих  целевое назначение, прошлых лет</t>
  </si>
  <si>
    <t>Возврат остатков субсидий, субвенций и иных межбюджетных трансфертов, имеющих целевое назначение , прошлых лет</t>
  </si>
  <si>
    <t>000 2 03 04000 04 0000 150</t>
  </si>
  <si>
    <t>000 2 04 04000 04 0000 150</t>
  </si>
  <si>
    <t xml:space="preserve"> 000 2 02 15002 04 0000 150</t>
  </si>
  <si>
    <t>000 2 02 19999 04 0000 150</t>
  </si>
  <si>
    <t>000 2 02 15001 04 0000 150</t>
  </si>
  <si>
    <t>000 1 14 02000 00 0000 410</t>
  </si>
  <si>
    <t>000 1 14 06000 00 0000 430</t>
  </si>
  <si>
    <t xml:space="preserve">Доходы от продажи земельных участков, находящихся в государственной и муниципальной собственности 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</si>
  <si>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</si>
  <si>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Дотации бюджетам бюджетной системы Российской Федерации</t>
  </si>
  <si>
    <t>Единый сельскохозяйственный налог</t>
  </si>
  <si>
    <t>000 1 05 03000 01 0000 110</t>
  </si>
  <si>
    <t>-</t>
  </si>
  <si>
    <t>Доходы бюджета города Радужный по кодам классификации доходов бюджетов за 2025 год</t>
  </si>
  <si>
    <t>000 1 14 02042 04 0000 440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</si>
  <si>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</si>
  <si>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</si>
  <si>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</si>
  <si>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Исполнено за 2025 год</t>
  </si>
  <si>
    <t xml:space="preserve"> Источниками информации о плановых значениях, является информация размещенная на официальном сайте администрации города Радужный:</t>
  </si>
  <si>
    <t>Утвержденный план на 2025 год   в соответствии с РД от 06.12.2024 №393                            (в редакции от 18.12.2025 №37) *</t>
  </si>
  <si>
    <t xml:space="preserve">clck.ru/3RhAwi
</t>
  </si>
  <si>
    <t>% исполнения к утвержденному плану на 2025 год в соответствии с РД от 06.12.2024 №393                            (в редакции от 18.12.2025 №37) *</t>
  </si>
  <si>
    <t xml:space="preserve">* Решение Думы города Радужный  от 06.12.2024 №393 "Об утверждении бюджета города Радужный  на 2025 год и на плановый период 2026 и 2027 годов" (в редакции от 18.12.2025 №37) </t>
  </si>
  <si>
    <t>от 23.04.2026 №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</si>
</sst>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4" applyFont="1"/>
    <xf numFmtId="0" fontId="2" fillId="0" borderId="0" xfId="4" applyFont="1" applyAlignment="1">
      <alignment horizontal="right"/>
    </xf>
    <xf numFmtId="4" fontId="2" fillId="0" borderId="1" xfId="4" applyNumberFormat="1" applyFont="1" applyBorder="1"/>
    <xf numFmtId="4" fontId="3" fillId="2" borderId="1" xfId="4" applyNumberFormat="1" applyFont="1" applyFill="1" applyBorder="1"/>
    <xf numFmtId="4" fontId="2" fillId="2" borderId="1" xfId="4" applyNumberFormat="1" applyFont="1" applyFill="1" applyBorder="1"/>
    <xf numFmtId="0" fontId="3" fillId="0" borderId="1" xfId="4" applyFont="1" applyBorder="1" applyAlignment="1">
      <alignment wrapText="1"/>
    </xf>
    <xf numFmtId="0" fontId="2" fillId="0" borderId="0" xfId="4" applyFont="1" applyAlignment="1">
      <alignment wrapText="1"/>
    </xf>
    <xf numFmtId="4" fontId="3" fillId="0" borderId="1" xfId="4" applyNumberFormat="1" applyFont="1" applyBorder="1"/>
    <xf numFmtId="0" fontId="2" fillId="0" borderId="1" xfId="4" applyFont="1" applyBorder="1" applyAlignment="1">
      <alignment wrapText="1"/>
    </xf>
    <xf numFmtId="0" fontId="2" fillId="2" borderId="1" xfId="4" applyFont="1" applyFill="1" applyBorder="1" applyAlignment="1">
      <alignment horizontal="left" wrapText="1"/>
    </xf>
    <xf numFmtId="0" fontId="2" fillId="2" borderId="1" xfId="4" applyFont="1" applyFill="1" applyBorder="1" applyAlignment="1">
      <alignment wrapText="1"/>
    </xf>
    <xf numFmtId="0" fontId="3" fillId="3" borderId="1" xfId="4" applyFont="1" applyFill="1" applyBorder="1" applyAlignment="1">
      <alignment wrapText="1"/>
    </xf>
    <xf numFmtId="0" fontId="2" fillId="3" borderId="1" xfId="4" applyFont="1" applyFill="1" applyBorder="1" applyAlignment="1">
      <alignment wrapText="1"/>
    </xf>
    <xf numFmtId="0" fontId="3" fillId="3" borderId="1" xfId="4" applyFont="1" applyFill="1" applyBorder="1" applyAlignment="1">
      <alignment horizontal="center"/>
    </xf>
    <xf numFmtId="4" fontId="3" fillId="3" borderId="1" xfId="4" applyNumberFormat="1" applyFont="1" applyFill="1" applyBorder="1"/>
    <xf numFmtId="0" fontId="2" fillId="3" borderId="1" xfId="4" applyFont="1" applyFill="1" applyBorder="1"/>
    <xf numFmtId="0" fontId="3" fillId="3" borderId="1" xfId="4" applyFont="1" applyFill="1" applyBorder="1"/>
    <xf numFmtId="4" fontId="2" fillId="3" borderId="1" xfId="4" applyNumberFormat="1" applyFont="1" applyFill="1" applyBorder="1"/>
    <xf numFmtId="2" fontId="3" fillId="3" borderId="1" xfId="4" applyNumberFormat="1" applyFont="1" applyFill="1" applyBorder="1" applyAlignment="1">
      <alignment wrapText="1"/>
    </xf>
    <xf numFmtId="0" fontId="3" fillId="3" borderId="1" xfId="4" applyFont="1" applyFill="1" applyBorder="1" applyAlignment="1">
      <alignment horizontal="left" wrapText="1"/>
    </xf>
    <xf numFmtId="0" fontId="2" fillId="3" borderId="0" xfId="4" applyFont="1" applyFill="1"/>
    <xf numFmtId="0" fontId="8" fillId="0" borderId="0" xfId="5" applyFont="1" applyProtection="1">
      <protection hidden="1"/>
    </xf>
    <xf numFmtId="0" fontId="7" fillId="0" borderId="0" xfId="7" applyFont="1" applyAlignment="1">
      <alignment wrapText="1"/>
    </xf>
    <xf numFmtId="0" fontId="8" fillId="0" borderId="0" xfId="4" applyFont="1"/>
    <xf numFmtId="0" fontId="3" fillId="0" borderId="1" xfId="6" applyFont="1" applyBorder="1" applyAlignment="1">
      <alignment horizontal="left" wrapText="1"/>
    </xf>
    <xf numFmtId="0" fontId="3" fillId="2" borderId="1" xfId="6" applyFont="1" applyFill="1" applyBorder="1" applyAlignment="1">
      <alignment horizontal="left" wrapText="1"/>
    </xf>
    <xf numFmtId="0" fontId="2" fillId="0" borderId="1" xfId="6" applyFont="1" applyBorder="1" applyAlignment="1">
      <alignment wrapText="1"/>
    </xf>
    <xf numFmtId="0" fontId="3" fillId="0" borderId="1" xfId="6" applyFont="1" applyBorder="1" applyAlignment="1">
      <alignment wrapText="1"/>
    </xf>
    <xf numFmtId="0" fontId="3" fillId="0" borderId="1" xfId="0" applyFont="1" applyBorder="1" applyAlignment="1">
      <alignment horizontal="justify" wrapText="1" shrinkToFit="1"/>
    </xf>
    <xf numFmtId="0" fontId="3" fillId="2" borderId="1" xfId="6" applyFont="1" applyFill="1" applyBorder="1" applyAlignment="1">
      <alignment wrapText="1"/>
    </xf>
    <xf numFmtId="0" fontId="3" fillId="0" borderId="1" xfId="0" applyFont="1" applyBorder="1" applyAlignment="1">
      <alignment horizontal="left" wrapText="1" shrinkToFit="1"/>
    </xf>
    <xf numFmtId="0" fontId="3" fillId="3" borderId="3" xfId="4" applyFont="1" applyFill="1" applyBorder="1"/>
    <xf numFmtId="0" fontId="2" fillId="3" borderId="3" xfId="4" applyFont="1" applyFill="1" applyBorder="1"/>
    <xf numFmtId="0" fontId="2" fillId="2" borderId="3" xfId="4" applyFont="1" applyFill="1" applyBorder="1"/>
    <xf numFmtId="0" fontId="2" fillId="0" borderId="3" xfId="4" applyFont="1" applyBorder="1"/>
    <xf numFmtId="0" fontId="3" fillId="0" borderId="3" xfId="4" applyFont="1" applyBorder="1"/>
    <xf numFmtId="0" fontId="3" fillId="2" borderId="3" xfId="4" applyFont="1" applyFill="1" applyBorder="1"/>
    <xf numFmtId="0" fontId="3" fillId="0" borderId="3" xfId="0" applyFont="1" applyBorder="1"/>
    <xf numFmtId="0" fontId="3" fillId="0" borderId="3" xfId="6" applyFont="1" applyBorder="1" applyAlignment="1">
      <alignment horizontal="right"/>
    </xf>
    <xf numFmtId="0" fontId="2" fillId="0" borderId="3" xfId="6" applyFont="1" applyBorder="1"/>
    <xf numFmtId="0" fontId="2" fillId="0" borderId="3" xfId="6" applyFont="1" applyBorder="1" applyAlignment="1">
      <alignment horizontal="left"/>
    </xf>
    <xf numFmtId="0" fontId="3" fillId="0" borderId="3" xfId="6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9" xfId="4" applyFon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3" fillId="0" borderId="10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3" fillId="3" borderId="5" xfId="4" applyFont="1" applyFill="1" applyBorder="1"/>
    <xf numFmtId="0" fontId="3" fillId="3" borderId="6" xfId="4" applyFont="1" applyFill="1" applyBorder="1" applyAlignment="1">
      <alignment horizontal="center" wrapText="1"/>
    </xf>
    <xf numFmtId="4" fontId="3" fillId="3" borderId="6" xfId="4" applyNumberFormat="1" applyFont="1" applyFill="1" applyBorder="1" applyAlignment="1">
      <alignment horizontal="right"/>
    </xf>
    <xf numFmtId="4" fontId="3" fillId="3" borderId="7" xfId="4" applyNumberFormat="1" applyFont="1" applyFill="1" applyBorder="1"/>
    <xf numFmtId="0" fontId="3" fillId="0" borderId="9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12" xfId="6" applyFont="1" applyBorder="1" applyAlignment="1">
      <alignment horizontal="left"/>
    </xf>
    <xf numFmtId="0" fontId="3" fillId="0" borderId="13" xfId="6" applyFont="1" applyBorder="1" applyAlignment="1">
      <alignment wrapText="1"/>
    </xf>
    <xf numFmtId="4" fontId="2" fillId="0" borderId="13" xfId="4" applyNumberFormat="1" applyFont="1" applyBorder="1"/>
    <xf numFmtId="4" fontId="9" fillId="0" borderId="2" xfId="6" applyNumberFormat="1" applyFont="1" applyBorder="1" applyAlignment="1">
      <alignment wrapText="1"/>
    </xf>
    <xf numFmtId="4" fontId="9" fillId="3" borderId="2" xfId="6" applyNumberFormat="1" applyFont="1" applyFill="1" applyBorder="1" applyAlignment="1">
      <alignment wrapText="1"/>
    </xf>
    <xf numFmtId="0" fontId="2" fillId="3" borderId="1" xfId="4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 shrinkToFit="1"/>
    </xf>
    <xf numFmtId="4" fontId="3" fillId="3" borderId="15" xfId="4" applyNumberFormat="1" applyFont="1" applyFill="1" applyBorder="1"/>
    <xf numFmtId="4" fontId="9" fillId="3" borderId="2" xfId="4" applyNumberFormat="1" applyFont="1" applyFill="1" applyBorder="1"/>
    <xf numFmtId="0" fontId="10" fillId="0" borderId="4" xfId="0" applyFont="1" applyBorder="1" applyAlignment="1">
      <alignment horizontal="right"/>
    </xf>
    <xf numFmtId="0" fontId="11" fillId="0" borderId="0" xfId="8" applyAlignment="1">
      <alignment wrapText="1"/>
    </xf>
    <xf numFmtId="0" fontId="11" fillId="0" borderId="0" xfId="8" applyAlignment="1">
      <alignment horizontal="left" wrapText="1"/>
    </xf>
    <xf numFmtId="0" fontId="2" fillId="0" borderId="0" xfId="4" applyFont="1" applyAlignment="1">
      <alignment horizontal="left" wrapText="1"/>
    </xf>
    <xf numFmtId="0" fontId="2" fillId="0" borderId="0" xfId="4" applyFont="1" applyAlignment="1">
      <alignment wrapText="1"/>
    </xf>
    <xf numFmtId="0" fontId="0" fillId="0" borderId="0" xfId="0" applyAlignment="1">
      <alignment wrapText="1"/>
    </xf>
    <xf numFmtId="0" fontId="9" fillId="0" borderId="8" xfId="6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0" xfId="2" applyFont="1" applyAlignment="1" applyProtection="1">
      <alignment horizontal="right"/>
      <protection hidden="1"/>
    </xf>
    <xf numFmtId="0" fontId="8" fillId="0" borderId="0" xfId="4" applyFont="1" applyAlignment="1">
      <alignment horizontal="right"/>
    </xf>
    <xf numFmtId="0" fontId="7" fillId="0" borderId="0" xfId="7" applyFont="1" applyAlignment="1">
      <alignment horizontal="center" wrapText="1"/>
    </xf>
    <xf numFmtId="0" fontId="8" fillId="0" borderId="0" xfId="5" applyFont="1" applyAlignment="1" applyProtection="1">
      <alignment horizontal="right"/>
      <protection hidden="1"/>
    </xf>
  </cellXfs>
  <cellStyles count="9">
    <cellStyle name="Гиперссылка" xfId="8" builtinId="8"/>
    <cellStyle name="Обычный" xfId="0" builtinId="0"/>
    <cellStyle name="Обычный 2" xfId="1"/>
    <cellStyle name="Обычный 2 2" xfId="2"/>
    <cellStyle name="Обычный 2 28" xfId="3"/>
    <cellStyle name="Обычный 2 3" xfId="4"/>
    <cellStyle name="Обычный 2_Приложения к постановлению об исполнении бюджета за 1 квартал" xfId="5"/>
    <cellStyle name="Обычный 3 2" xfId="6"/>
    <cellStyle name="Обычный 3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ck.ru/3RavZ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view="pageBreakPreview" zoomScaleNormal="100" zoomScaleSheetLayoutView="100" workbookViewId="0">
      <selection activeCell="K9" sqref="K9"/>
    </sheetView>
  </sheetViews>
  <sheetFormatPr defaultColWidth="9.140625" defaultRowHeight="12.75" x14ac:dyDescent="0.2"/>
  <cols>
    <col min="1" max="1" width="23.42578125" style="1" customWidth="1"/>
    <col min="2" max="2" width="47.140625" style="1" customWidth="1"/>
    <col min="3" max="3" width="14.140625" style="1" customWidth="1"/>
    <col min="4" max="4" width="13.28515625" style="1" customWidth="1"/>
    <col min="5" max="5" width="12.140625" style="1" customWidth="1"/>
    <col min="6" max="16384" width="9.140625" style="1"/>
  </cols>
  <sheetData>
    <row r="1" spans="1:6" ht="15" x14ac:dyDescent="0.25">
      <c r="D1" s="75" t="s">
        <v>62</v>
      </c>
      <c r="E1" s="75"/>
      <c r="F1" s="24"/>
    </row>
    <row r="2" spans="1:6" ht="15" x14ac:dyDescent="0.25">
      <c r="C2" s="75" t="s">
        <v>63</v>
      </c>
      <c r="D2" s="75"/>
      <c r="E2" s="75"/>
      <c r="F2" s="24"/>
    </row>
    <row r="3" spans="1:6" ht="15" x14ac:dyDescent="0.25">
      <c r="C3" s="77" t="s">
        <v>106</v>
      </c>
      <c r="D3" s="77"/>
      <c r="E3" s="77"/>
      <c r="F3" s="22"/>
    </row>
    <row r="4" spans="1:6" x14ac:dyDescent="0.2">
      <c r="B4" s="2"/>
      <c r="C4" s="2"/>
    </row>
    <row r="5" spans="1:6" ht="39.75" customHeight="1" x14ac:dyDescent="0.3">
      <c r="A5" s="76" t="s">
        <v>95</v>
      </c>
      <c r="B5" s="76"/>
      <c r="C5" s="76"/>
      <c r="D5" s="76"/>
      <c r="E5" s="76"/>
      <c r="F5" s="23"/>
    </row>
    <row r="6" spans="1:6" ht="12.75" customHeight="1" x14ac:dyDescent="0.3">
      <c r="A6" s="23"/>
      <c r="B6" s="23"/>
      <c r="C6" s="23"/>
      <c r="D6" s="23"/>
      <c r="E6" s="23"/>
    </row>
    <row r="7" spans="1:6" ht="12.75" customHeight="1" x14ac:dyDescent="0.3">
      <c r="A7" s="23"/>
      <c r="B7" s="23"/>
      <c r="C7" s="23"/>
      <c r="D7" s="23"/>
      <c r="E7" s="23"/>
    </row>
    <row r="8" spans="1:6" ht="16.5" customHeight="1" thickBot="1" x14ac:dyDescent="0.25">
      <c r="D8" s="74" t="s">
        <v>73</v>
      </c>
      <c r="E8" s="74"/>
    </row>
    <row r="9" spans="1:6" ht="153.75" customHeight="1" thickBot="1" x14ac:dyDescent="0.25">
      <c r="A9" s="44" t="s">
        <v>71</v>
      </c>
      <c r="B9" s="45" t="s">
        <v>72</v>
      </c>
      <c r="C9" s="46" t="s">
        <v>102</v>
      </c>
      <c r="D9" s="48" t="s">
        <v>100</v>
      </c>
      <c r="E9" s="47" t="s">
        <v>104</v>
      </c>
    </row>
    <row r="10" spans="1:6" ht="13.5" thickBot="1" x14ac:dyDescent="0.25">
      <c r="A10" s="53">
        <v>1</v>
      </c>
      <c r="B10" s="54">
        <v>2</v>
      </c>
      <c r="C10" s="55">
        <v>3</v>
      </c>
      <c r="D10" s="54">
        <v>4</v>
      </c>
      <c r="E10" s="56">
        <v>5</v>
      </c>
    </row>
    <row r="11" spans="1:6" x14ac:dyDescent="0.2">
      <c r="A11" s="49" t="s">
        <v>0</v>
      </c>
      <c r="B11" s="50" t="s">
        <v>1</v>
      </c>
      <c r="C11" s="51">
        <f>C12+C26</f>
        <v>1326096.1200000001</v>
      </c>
      <c r="D11" s="51">
        <f>D12+D26</f>
        <v>1343996.12</v>
      </c>
      <c r="E11" s="52">
        <f>D11*100/C11</f>
        <v>101.34982673804971</v>
      </c>
    </row>
    <row r="12" spans="1:6" x14ac:dyDescent="0.2">
      <c r="A12" s="33"/>
      <c r="B12" s="14" t="s">
        <v>2</v>
      </c>
      <c r="C12" s="15">
        <f>C13+C15+C16+C21+C25</f>
        <v>1218670.07</v>
      </c>
      <c r="D12" s="15">
        <f>D13+D15+D16+D21+D25</f>
        <v>1239782.82</v>
      </c>
      <c r="E12" s="52">
        <f t="shared" ref="E12:E58" si="0">D12*100/C12</f>
        <v>101.7324418248821</v>
      </c>
    </row>
    <row r="13" spans="1:6" x14ac:dyDescent="0.2">
      <c r="A13" s="32" t="s">
        <v>3</v>
      </c>
      <c r="B13" s="17" t="s">
        <v>4</v>
      </c>
      <c r="C13" s="15">
        <f>C14</f>
        <v>950000</v>
      </c>
      <c r="D13" s="15">
        <f>D14</f>
        <v>958224.07</v>
      </c>
      <c r="E13" s="52">
        <f t="shared" si="0"/>
        <v>100.86569157894736</v>
      </c>
    </row>
    <row r="14" spans="1:6" x14ac:dyDescent="0.2">
      <c r="A14" s="33" t="s">
        <v>28</v>
      </c>
      <c r="B14" s="16" t="s">
        <v>29</v>
      </c>
      <c r="C14" s="18">
        <v>950000</v>
      </c>
      <c r="D14" s="18">
        <v>958224.07</v>
      </c>
      <c r="E14" s="52">
        <f t="shared" si="0"/>
        <v>100.86569157894736</v>
      </c>
    </row>
    <row r="15" spans="1:6" ht="24.75" customHeight="1" x14ac:dyDescent="0.2">
      <c r="A15" s="32" t="s">
        <v>30</v>
      </c>
      <c r="B15" s="19" t="s">
        <v>5</v>
      </c>
      <c r="C15" s="18">
        <v>12711.4</v>
      </c>
      <c r="D15" s="18">
        <v>13379.86</v>
      </c>
      <c r="E15" s="52">
        <f t="shared" si="0"/>
        <v>105.25874411945183</v>
      </c>
    </row>
    <row r="16" spans="1:6" ht="15" customHeight="1" x14ac:dyDescent="0.2">
      <c r="A16" s="32" t="s">
        <v>6</v>
      </c>
      <c r="B16" s="17" t="s">
        <v>7</v>
      </c>
      <c r="C16" s="15">
        <f>SUM(C17:C20)</f>
        <v>166644.67000000001</v>
      </c>
      <c r="D16" s="15">
        <f>SUM(D17:D20)</f>
        <v>171708.61</v>
      </c>
      <c r="E16" s="52">
        <f t="shared" si="0"/>
        <v>103.03876505621211</v>
      </c>
    </row>
    <row r="17" spans="1:5" ht="25.5" x14ac:dyDescent="0.2">
      <c r="A17" s="33" t="s">
        <v>31</v>
      </c>
      <c r="B17" s="13" t="s">
        <v>32</v>
      </c>
      <c r="C17" s="18">
        <v>163577.5</v>
      </c>
      <c r="D17" s="18">
        <v>166725.43</v>
      </c>
      <c r="E17" s="52">
        <f t="shared" si="0"/>
        <v>101.92442725925021</v>
      </c>
    </row>
    <row r="18" spans="1:5" ht="25.5" x14ac:dyDescent="0.2">
      <c r="A18" s="33" t="s">
        <v>33</v>
      </c>
      <c r="B18" s="13" t="s">
        <v>34</v>
      </c>
      <c r="C18" s="18">
        <v>91.1</v>
      </c>
      <c r="D18" s="18">
        <v>91.08</v>
      </c>
      <c r="E18" s="52">
        <f t="shared" si="0"/>
        <v>99.978046103183317</v>
      </c>
    </row>
    <row r="19" spans="1:5" x14ac:dyDescent="0.2">
      <c r="A19" s="33" t="s">
        <v>93</v>
      </c>
      <c r="B19" s="13" t="s">
        <v>92</v>
      </c>
      <c r="C19" s="18">
        <v>6.07</v>
      </c>
      <c r="D19" s="18">
        <v>6.07</v>
      </c>
      <c r="E19" s="52">
        <f t="shared" si="0"/>
        <v>100</v>
      </c>
    </row>
    <row r="20" spans="1:5" ht="38.25" x14ac:dyDescent="0.2">
      <c r="A20" s="33" t="s">
        <v>35</v>
      </c>
      <c r="B20" s="13" t="s">
        <v>36</v>
      </c>
      <c r="C20" s="18">
        <v>2970</v>
      </c>
      <c r="D20" s="18">
        <v>4886.03</v>
      </c>
      <c r="E20" s="52">
        <f t="shared" si="0"/>
        <v>164.51279461279461</v>
      </c>
    </row>
    <row r="21" spans="1:5" x14ac:dyDescent="0.2">
      <c r="A21" s="32" t="s">
        <v>8</v>
      </c>
      <c r="B21" s="17" t="s">
        <v>9</v>
      </c>
      <c r="C21" s="15">
        <f>SUM(C22:C24)</f>
        <v>63259</v>
      </c>
      <c r="D21" s="15">
        <f>SUM(D22:D24)</f>
        <v>67269.91</v>
      </c>
      <c r="E21" s="52">
        <f t="shared" si="0"/>
        <v>106.34045748431053</v>
      </c>
    </row>
    <row r="22" spans="1:5" x14ac:dyDescent="0.2">
      <c r="A22" s="33" t="s">
        <v>37</v>
      </c>
      <c r="B22" s="16" t="s">
        <v>38</v>
      </c>
      <c r="C22" s="18">
        <v>36091</v>
      </c>
      <c r="D22" s="18">
        <v>40439.96</v>
      </c>
      <c r="E22" s="52">
        <f t="shared" si="0"/>
        <v>112.04998476074367</v>
      </c>
    </row>
    <row r="23" spans="1:5" x14ac:dyDescent="0.2">
      <c r="A23" s="33" t="s">
        <v>70</v>
      </c>
      <c r="B23" s="16" t="s">
        <v>69</v>
      </c>
      <c r="C23" s="18">
        <v>19000</v>
      </c>
      <c r="D23" s="18">
        <v>18307.990000000002</v>
      </c>
      <c r="E23" s="52">
        <f t="shared" si="0"/>
        <v>96.357842105263174</v>
      </c>
    </row>
    <row r="24" spans="1:5" x14ac:dyDescent="0.2">
      <c r="A24" s="33" t="s">
        <v>39</v>
      </c>
      <c r="B24" s="16" t="s">
        <v>40</v>
      </c>
      <c r="C24" s="18">
        <v>8168</v>
      </c>
      <c r="D24" s="18">
        <v>8521.9599999999991</v>
      </c>
      <c r="E24" s="52">
        <f t="shared" si="0"/>
        <v>104.33349657198823</v>
      </c>
    </row>
    <row r="25" spans="1:5" x14ac:dyDescent="0.2">
      <c r="A25" s="32" t="s">
        <v>10</v>
      </c>
      <c r="B25" s="17" t="s">
        <v>11</v>
      </c>
      <c r="C25" s="15">
        <v>26055</v>
      </c>
      <c r="D25" s="15">
        <v>29200.37</v>
      </c>
      <c r="E25" s="52">
        <f t="shared" si="0"/>
        <v>112.07203991556324</v>
      </c>
    </row>
    <row r="26" spans="1:5" x14ac:dyDescent="0.2">
      <c r="A26" s="32"/>
      <c r="B26" s="14" t="s">
        <v>12</v>
      </c>
      <c r="C26" s="15">
        <f>C27+C32+C33+C34+C43+C44</f>
        <v>107426.05</v>
      </c>
      <c r="D26" s="15">
        <f>D27+D32+D33+D34+D43+D44</f>
        <v>104213.3</v>
      </c>
      <c r="E26" s="52">
        <f t="shared" si="0"/>
        <v>97.009338051617831</v>
      </c>
    </row>
    <row r="27" spans="1:5" ht="28.5" customHeight="1" x14ac:dyDescent="0.2">
      <c r="A27" s="32" t="s">
        <v>13</v>
      </c>
      <c r="B27" s="20" t="s">
        <v>41</v>
      </c>
      <c r="C27" s="15">
        <f>SUM(C28:C31)</f>
        <v>67540.19</v>
      </c>
      <c r="D27" s="15">
        <f>SUM(D28:D31)</f>
        <v>63356.38</v>
      </c>
      <c r="E27" s="52">
        <f t="shared" si="0"/>
        <v>93.805451243178311</v>
      </c>
    </row>
    <row r="28" spans="1:5" ht="50.25" customHeight="1" x14ac:dyDescent="0.2">
      <c r="A28" s="34" t="s">
        <v>97</v>
      </c>
      <c r="B28" s="62" t="s">
        <v>98</v>
      </c>
      <c r="C28" s="18">
        <v>3459.52</v>
      </c>
      <c r="D28" s="18">
        <v>3459.52</v>
      </c>
      <c r="E28" s="52">
        <f t="shared" si="0"/>
        <v>100</v>
      </c>
    </row>
    <row r="29" spans="1:5" ht="77.25" customHeight="1" x14ac:dyDescent="0.2">
      <c r="A29" s="34" t="s">
        <v>42</v>
      </c>
      <c r="B29" s="10" t="s">
        <v>43</v>
      </c>
      <c r="C29" s="5">
        <v>56045.66</v>
      </c>
      <c r="D29" s="5">
        <v>51687.39</v>
      </c>
      <c r="E29" s="52">
        <f t="shared" si="0"/>
        <v>92.223715449153417</v>
      </c>
    </row>
    <row r="30" spans="1:5" ht="42.75" customHeight="1" x14ac:dyDescent="0.2">
      <c r="A30" s="34" t="s">
        <v>44</v>
      </c>
      <c r="B30" s="10" t="s">
        <v>45</v>
      </c>
      <c r="C30" s="5">
        <v>0</v>
      </c>
      <c r="D30" s="5">
        <v>0</v>
      </c>
      <c r="E30" s="66" t="s">
        <v>94</v>
      </c>
    </row>
    <row r="31" spans="1:5" ht="76.5" x14ac:dyDescent="0.2">
      <c r="A31" s="35" t="s">
        <v>46</v>
      </c>
      <c r="B31" s="9" t="s">
        <v>47</v>
      </c>
      <c r="C31" s="3">
        <v>8035.01</v>
      </c>
      <c r="D31" s="3">
        <v>8209.4699999999993</v>
      </c>
      <c r="E31" s="52">
        <f t="shared" si="0"/>
        <v>102.1712480756091</v>
      </c>
    </row>
    <row r="32" spans="1:5" ht="18.75" customHeight="1" x14ac:dyDescent="0.2">
      <c r="A32" s="36" t="s">
        <v>14</v>
      </c>
      <c r="B32" s="6" t="s">
        <v>15</v>
      </c>
      <c r="C32" s="8">
        <v>850</v>
      </c>
      <c r="D32" s="8">
        <v>595.89</v>
      </c>
      <c r="E32" s="52">
        <f t="shared" si="0"/>
        <v>70.104705882352945</v>
      </c>
    </row>
    <row r="33" spans="1:6" ht="25.5" x14ac:dyDescent="0.2">
      <c r="A33" s="37" t="s">
        <v>16</v>
      </c>
      <c r="B33" s="12" t="s">
        <v>64</v>
      </c>
      <c r="C33" s="4">
        <v>2013</v>
      </c>
      <c r="D33" s="4">
        <v>2011.62</v>
      </c>
      <c r="E33" s="52">
        <f t="shared" si="0"/>
        <v>99.931445603576748</v>
      </c>
    </row>
    <row r="34" spans="1:6" ht="25.5" x14ac:dyDescent="0.2">
      <c r="A34" s="36" t="s">
        <v>17</v>
      </c>
      <c r="B34" s="6" t="s">
        <v>18</v>
      </c>
      <c r="C34" s="8">
        <f>C35+C36+C40</f>
        <v>31272.460000000003</v>
      </c>
      <c r="D34" s="8">
        <f>D35+D36+D40</f>
        <v>31816.82</v>
      </c>
      <c r="E34" s="52">
        <f t="shared" si="0"/>
        <v>101.7407009234323</v>
      </c>
    </row>
    <row r="35" spans="1:6" ht="25.5" x14ac:dyDescent="0.2">
      <c r="A35" s="35" t="s">
        <v>48</v>
      </c>
      <c r="B35" s="9" t="s">
        <v>49</v>
      </c>
      <c r="C35" s="3">
        <v>20724.400000000001</v>
      </c>
      <c r="D35" s="3">
        <v>21137.83</v>
      </c>
      <c r="E35" s="52">
        <f t="shared" si="0"/>
        <v>101.99489490648703</v>
      </c>
    </row>
    <row r="36" spans="1:6" ht="75" customHeight="1" x14ac:dyDescent="0.2">
      <c r="A36" s="38" t="s">
        <v>87</v>
      </c>
      <c r="B36" s="31" t="s">
        <v>90</v>
      </c>
      <c r="C36" s="8">
        <f>C37+C38+C39</f>
        <v>9524.19</v>
      </c>
      <c r="D36" s="8">
        <f>D37+D38+D39</f>
        <v>9621.06</v>
      </c>
      <c r="E36" s="52">
        <f t="shared" si="0"/>
        <v>101.01709436708003</v>
      </c>
    </row>
    <row r="37" spans="1:6" ht="76.5" customHeight="1" x14ac:dyDescent="0.2">
      <c r="A37" s="35" t="s">
        <v>96</v>
      </c>
      <c r="B37" s="63" t="s">
        <v>99</v>
      </c>
      <c r="C37" s="3">
        <v>153</v>
      </c>
      <c r="D37" s="3">
        <v>152.72</v>
      </c>
      <c r="E37" s="52">
        <f t="shared" si="0"/>
        <v>99.816993464052288</v>
      </c>
    </row>
    <row r="38" spans="1:6" ht="79.5" customHeight="1" x14ac:dyDescent="0.2">
      <c r="A38" s="35" t="s">
        <v>50</v>
      </c>
      <c r="B38" s="9" t="s">
        <v>51</v>
      </c>
      <c r="C38" s="3">
        <v>9219.6</v>
      </c>
      <c r="D38" s="3">
        <v>9317.75</v>
      </c>
      <c r="E38" s="52">
        <f t="shared" si="0"/>
        <v>101.06457980823463</v>
      </c>
    </row>
    <row r="39" spans="1:6" ht="102.75" customHeight="1" x14ac:dyDescent="0.2">
      <c r="A39" s="35" t="s">
        <v>52</v>
      </c>
      <c r="B39" s="9" t="s">
        <v>53</v>
      </c>
      <c r="C39" s="3">
        <v>151.59</v>
      </c>
      <c r="D39" s="3">
        <v>150.59</v>
      </c>
      <c r="E39" s="52">
        <f t="shared" si="0"/>
        <v>99.340325879015765</v>
      </c>
    </row>
    <row r="40" spans="1:6" ht="39.75" customHeight="1" x14ac:dyDescent="0.2">
      <c r="A40" s="38" t="s">
        <v>88</v>
      </c>
      <c r="B40" s="29" t="s">
        <v>89</v>
      </c>
      <c r="C40" s="8">
        <f>C41+C42</f>
        <v>1023.87</v>
      </c>
      <c r="D40" s="8">
        <f>D41+D42</f>
        <v>1057.9299999999998</v>
      </c>
      <c r="E40" s="52">
        <f t="shared" si="0"/>
        <v>103.32659419652884</v>
      </c>
    </row>
    <row r="41" spans="1:6" ht="39" customHeight="1" x14ac:dyDescent="0.2">
      <c r="A41" s="35" t="s">
        <v>54</v>
      </c>
      <c r="B41" s="9" t="s">
        <v>55</v>
      </c>
      <c r="C41" s="3">
        <v>302.27</v>
      </c>
      <c r="D41" s="3">
        <v>336.64</v>
      </c>
      <c r="E41" s="52">
        <f t="shared" si="0"/>
        <v>111.37062890793</v>
      </c>
    </row>
    <row r="42" spans="1:6" ht="54" customHeight="1" x14ac:dyDescent="0.2">
      <c r="A42" s="34" t="s">
        <v>56</v>
      </c>
      <c r="B42" s="11" t="s">
        <v>57</v>
      </c>
      <c r="C42" s="5">
        <v>721.6</v>
      </c>
      <c r="D42" s="5">
        <v>721.29</v>
      </c>
      <c r="E42" s="52">
        <f t="shared" si="0"/>
        <v>99.9570399113082</v>
      </c>
    </row>
    <row r="43" spans="1:6" x14ac:dyDescent="0.2">
      <c r="A43" s="32" t="s">
        <v>19</v>
      </c>
      <c r="B43" s="12" t="s">
        <v>20</v>
      </c>
      <c r="C43" s="15">
        <v>5000</v>
      </c>
      <c r="D43" s="15">
        <v>4916.63</v>
      </c>
      <c r="E43" s="52">
        <f t="shared" si="0"/>
        <v>98.332599999999999</v>
      </c>
      <c r="F43" s="21"/>
    </row>
    <row r="44" spans="1:6" x14ac:dyDescent="0.2">
      <c r="A44" s="32" t="s">
        <v>58</v>
      </c>
      <c r="B44" s="12" t="s">
        <v>21</v>
      </c>
      <c r="C44" s="15">
        <v>750.4</v>
      </c>
      <c r="D44" s="15">
        <v>1515.96</v>
      </c>
      <c r="E44" s="52">
        <f t="shared" si="0"/>
        <v>202.02025586353946</v>
      </c>
      <c r="F44" s="21"/>
    </row>
    <row r="45" spans="1:6" x14ac:dyDescent="0.2">
      <c r="A45" s="39" t="s">
        <v>22</v>
      </c>
      <c r="B45" s="25" t="s">
        <v>74</v>
      </c>
      <c r="C45" s="15">
        <f>C46+C54+C55+C56+C57</f>
        <v>3319583.8800000008</v>
      </c>
      <c r="D45" s="15">
        <f>D46+D54+D55+D56+D57</f>
        <v>3242347.3900000006</v>
      </c>
      <c r="E45" s="52">
        <f t="shared" si="0"/>
        <v>97.673308077396726</v>
      </c>
      <c r="F45" s="21"/>
    </row>
    <row r="46" spans="1:6" ht="25.5" x14ac:dyDescent="0.2">
      <c r="A46" s="39" t="s">
        <v>23</v>
      </c>
      <c r="B46" s="25" t="s">
        <v>24</v>
      </c>
      <c r="C46" s="15">
        <f>C47+C51+C52+C53</f>
        <v>3258301.7500000005</v>
      </c>
      <c r="D46" s="15">
        <f>D47+D51+D52+D53</f>
        <v>3181065.2600000002</v>
      </c>
      <c r="E46" s="52">
        <f t="shared" si="0"/>
        <v>97.629547662367358</v>
      </c>
      <c r="F46" s="21"/>
    </row>
    <row r="47" spans="1:6" ht="30.75" customHeight="1" x14ac:dyDescent="0.2">
      <c r="A47" s="39" t="s">
        <v>65</v>
      </c>
      <c r="B47" s="26" t="s">
        <v>91</v>
      </c>
      <c r="C47" s="15">
        <f>C48+C49+C50</f>
        <v>876375.10000000009</v>
      </c>
      <c r="D47" s="15">
        <f>D48+D49+D50</f>
        <v>876375.10000000009</v>
      </c>
      <c r="E47" s="52">
        <f t="shared" si="0"/>
        <v>100</v>
      </c>
      <c r="F47" s="21"/>
    </row>
    <row r="48" spans="1:6" ht="38.25" x14ac:dyDescent="0.2">
      <c r="A48" s="40" t="s">
        <v>86</v>
      </c>
      <c r="B48" s="27" t="s">
        <v>75</v>
      </c>
      <c r="C48" s="18">
        <v>702972.1</v>
      </c>
      <c r="D48" s="18">
        <v>702972.1</v>
      </c>
      <c r="E48" s="52">
        <f t="shared" si="0"/>
        <v>100</v>
      </c>
      <c r="F48" s="21"/>
    </row>
    <row r="49" spans="1:6" ht="25.5" x14ac:dyDescent="0.2">
      <c r="A49" s="40" t="s">
        <v>84</v>
      </c>
      <c r="B49" s="27" t="s">
        <v>76</v>
      </c>
      <c r="C49" s="18">
        <v>156270.20000000001</v>
      </c>
      <c r="D49" s="18">
        <v>156270.20000000001</v>
      </c>
      <c r="E49" s="52">
        <f t="shared" si="0"/>
        <v>100</v>
      </c>
      <c r="F49" s="21"/>
    </row>
    <row r="50" spans="1:6" ht="19.5" customHeight="1" x14ac:dyDescent="0.2">
      <c r="A50" s="41" t="s">
        <v>85</v>
      </c>
      <c r="B50" s="27" t="s">
        <v>77</v>
      </c>
      <c r="C50" s="18">
        <v>17132.8</v>
      </c>
      <c r="D50" s="18">
        <v>17132.8</v>
      </c>
      <c r="E50" s="52">
        <f t="shared" si="0"/>
        <v>100</v>
      </c>
      <c r="F50" s="21"/>
    </row>
    <row r="51" spans="1:6" ht="34.5" customHeight="1" x14ac:dyDescent="0.2">
      <c r="A51" s="42" t="s">
        <v>66</v>
      </c>
      <c r="B51" s="28" t="s">
        <v>59</v>
      </c>
      <c r="C51" s="18">
        <v>705907.55</v>
      </c>
      <c r="D51" s="18">
        <v>631025.93000000005</v>
      </c>
      <c r="E51" s="52">
        <f t="shared" si="0"/>
        <v>89.39214915607576</v>
      </c>
      <c r="F51" s="21"/>
    </row>
    <row r="52" spans="1:6" ht="25.5" x14ac:dyDescent="0.2">
      <c r="A52" s="42" t="s">
        <v>67</v>
      </c>
      <c r="B52" s="30" t="s">
        <v>61</v>
      </c>
      <c r="C52" s="18">
        <v>1602506.5</v>
      </c>
      <c r="D52" s="18">
        <v>1600061.87</v>
      </c>
      <c r="E52" s="52">
        <f t="shared" si="0"/>
        <v>99.847449604728595</v>
      </c>
      <c r="F52" s="21"/>
    </row>
    <row r="53" spans="1:6" ht="21" customHeight="1" x14ac:dyDescent="0.2">
      <c r="A53" s="42" t="s">
        <v>68</v>
      </c>
      <c r="B53" s="28" t="s">
        <v>60</v>
      </c>
      <c r="C53" s="18">
        <v>73512.600000000006</v>
      </c>
      <c r="D53" s="18">
        <v>73602.36</v>
      </c>
      <c r="E53" s="52">
        <f t="shared" si="0"/>
        <v>100.1221015172909</v>
      </c>
      <c r="F53" s="21"/>
    </row>
    <row r="54" spans="1:6" ht="38.25" x14ac:dyDescent="0.2">
      <c r="A54" s="43" t="s">
        <v>82</v>
      </c>
      <c r="B54" s="28" t="s">
        <v>78</v>
      </c>
      <c r="C54" s="18">
        <v>1100</v>
      </c>
      <c r="D54" s="18">
        <v>1100</v>
      </c>
      <c r="E54" s="52">
        <f t="shared" si="0"/>
        <v>100</v>
      </c>
      <c r="F54" s="21"/>
    </row>
    <row r="55" spans="1:6" ht="25.5" x14ac:dyDescent="0.2">
      <c r="A55" s="43" t="s">
        <v>83</v>
      </c>
      <c r="B55" s="28" t="s">
        <v>79</v>
      </c>
      <c r="C55" s="18">
        <v>60200</v>
      </c>
      <c r="D55" s="18">
        <v>60200</v>
      </c>
      <c r="E55" s="52">
        <f t="shared" si="0"/>
        <v>100</v>
      </c>
      <c r="F55" s="21"/>
    </row>
    <row r="56" spans="1:6" ht="51" x14ac:dyDescent="0.2">
      <c r="A56" s="42" t="s">
        <v>25</v>
      </c>
      <c r="B56" s="28" t="s">
        <v>80</v>
      </c>
      <c r="C56" s="3">
        <v>1.95</v>
      </c>
      <c r="D56" s="3">
        <v>1.95</v>
      </c>
      <c r="E56" s="52">
        <f t="shared" si="0"/>
        <v>100</v>
      </c>
    </row>
    <row r="57" spans="1:6" ht="39" thickBot="1" x14ac:dyDescent="0.25">
      <c r="A57" s="57" t="s">
        <v>26</v>
      </c>
      <c r="B57" s="58" t="s">
        <v>81</v>
      </c>
      <c r="C57" s="59">
        <v>-19.82</v>
      </c>
      <c r="D57" s="59">
        <v>-19.82</v>
      </c>
      <c r="E57" s="64">
        <f t="shared" si="0"/>
        <v>100</v>
      </c>
    </row>
    <row r="58" spans="1:6" ht="16.5" thickBot="1" x14ac:dyDescent="0.3">
      <c r="A58" s="72" t="s">
        <v>27</v>
      </c>
      <c r="B58" s="73"/>
      <c r="C58" s="60">
        <f>C11+C45</f>
        <v>4645680.0000000009</v>
      </c>
      <c r="D58" s="61">
        <f>D11+D45</f>
        <v>4586343.5100000007</v>
      </c>
      <c r="E58" s="65">
        <f t="shared" si="0"/>
        <v>98.722759854316266</v>
      </c>
    </row>
    <row r="59" spans="1:6" ht="13.5" customHeight="1" x14ac:dyDescent="0.2">
      <c r="B59" s="7"/>
    </row>
    <row r="60" spans="1:6" ht="31.5" customHeight="1" x14ac:dyDescent="0.25">
      <c r="A60" s="70" t="s">
        <v>101</v>
      </c>
      <c r="B60" s="71"/>
      <c r="C60" s="71"/>
      <c r="D60" s="71"/>
      <c r="E60" s="71"/>
    </row>
    <row r="61" spans="1:6" ht="29.25" customHeight="1" x14ac:dyDescent="0.25">
      <c r="A61" s="70" t="s">
        <v>105</v>
      </c>
      <c r="B61" s="71"/>
      <c r="C61" s="71"/>
      <c r="D61" s="71"/>
      <c r="E61" s="71"/>
    </row>
    <row r="62" spans="1:6" ht="12.75" customHeight="1" x14ac:dyDescent="0.25">
      <c r="A62" s="67" t="s">
        <v>103</v>
      </c>
      <c r="B62" s="7"/>
    </row>
    <row r="63" spans="1:6" ht="30" customHeight="1" x14ac:dyDescent="0.2">
      <c r="A63" s="70"/>
      <c r="B63" s="70"/>
      <c r="C63" s="70"/>
      <c r="D63" s="70"/>
      <c r="E63" s="70"/>
    </row>
    <row r="64" spans="1:6" ht="12.75" customHeight="1" x14ac:dyDescent="0.2">
      <c r="A64" s="71"/>
      <c r="B64" s="71"/>
      <c r="C64" s="71"/>
      <c r="D64" s="71"/>
      <c r="E64" s="71"/>
    </row>
    <row r="65" spans="1:6" ht="10.5" hidden="1" customHeight="1" x14ac:dyDescent="0.2">
      <c r="A65" s="71"/>
      <c r="B65" s="71"/>
      <c r="C65" s="71"/>
      <c r="D65" s="71"/>
      <c r="E65" s="71"/>
    </row>
    <row r="66" spans="1:6" ht="4.5" customHeight="1" x14ac:dyDescent="0.2">
      <c r="A66" s="71"/>
      <c r="B66" s="71"/>
      <c r="C66" s="71"/>
      <c r="D66" s="71"/>
      <c r="E66" s="71"/>
    </row>
    <row r="67" spans="1:6" x14ac:dyDescent="0.2">
      <c r="B67" s="7"/>
    </row>
    <row r="68" spans="1:6" x14ac:dyDescent="0.2">
      <c r="A68" s="69"/>
      <c r="B68" s="69"/>
      <c r="C68" s="69"/>
      <c r="D68" s="69"/>
      <c r="E68" s="69"/>
      <c r="F68" s="69"/>
    </row>
    <row r="69" spans="1:6" x14ac:dyDescent="0.2">
      <c r="A69" s="70"/>
      <c r="B69" s="70"/>
      <c r="C69" s="70"/>
      <c r="D69" s="70"/>
      <c r="E69" s="70"/>
      <c r="F69" s="70"/>
    </row>
    <row r="70" spans="1:6" ht="15" x14ac:dyDescent="0.25">
      <c r="A70" s="68"/>
      <c r="B70" s="69"/>
      <c r="C70" s="69"/>
      <c r="D70" s="69"/>
      <c r="E70" s="69"/>
      <c r="F70" s="69"/>
    </row>
    <row r="71" spans="1:6" x14ac:dyDescent="0.2">
      <c r="B71" s="7"/>
      <c r="C71" s="7"/>
    </row>
  </sheetData>
  <mergeCells count="12">
    <mergeCell ref="A58:B58"/>
    <mergeCell ref="D8:E8"/>
    <mergeCell ref="C2:E2"/>
    <mergeCell ref="A5:E5"/>
    <mergeCell ref="D1:E1"/>
    <mergeCell ref="C3:E3"/>
    <mergeCell ref="A70:F70"/>
    <mergeCell ref="A60:E60"/>
    <mergeCell ref="A61:E61"/>
    <mergeCell ref="A68:F68"/>
    <mergeCell ref="A69:F69"/>
    <mergeCell ref="A63:E66"/>
  </mergeCells>
  <phoneticPr fontId="6" type="noConversion"/>
  <hyperlinks>
    <hyperlink ref="A62" r:id="rId1" display="https://clck.ru/3RavZB"/>
  </hyperlinks>
  <printOptions horizontalCentered="1"/>
  <pageMargins left="0.47244094488188981" right="0.39370078740157483" top="0.27559055118110237" bottom="0.23622047244094491" header="0.31496062992125984" footer="0.31496062992125984"/>
  <pageSetup paperSize="9" scale="84" firstPageNumber="2" orientation="portrait" useFirstPageNumber="1" r:id="rId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Администрации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Ермоленко О.В.</cp:lastModifiedBy>
  <cp:lastPrinted>2026-02-27T11:43:51Z</cp:lastPrinted>
  <dcterms:created xsi:type="dcterms:W3CDTF">2017-07-04T07:57:26Z</dcterms:created>
  <dcterms:modified xsi:type="dcterms:W3CDTF">2026-04-21T04:51:39Z</dcterms:modified>
</cp:coreProperties>
</file>